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certascan\Usuaris\CSI\csc\logistica\compres\Comun\CONTRACTACIÓ\2025 Expedients iniciats\CSI2025099 Tests nasofaringes de diagnòstic ràpid (NO PUB)\INICI\"/>
    </mc:Choice>
  </mc:AlternateContent>
  <xr:revisionPtr revIDLastSave="0" documentId="8_{DE1EC76B-D1C0-4BF7-B758-CA1E81177876}" xr6:coauthVersionLast="47" xr6:coauthVersionMax="47" xr10:uidLastSave="{00000000-0000-0000-0000-000000000000}"/>
  <bookViews>
    <workbookView xWindow="-120" yWindow="-120" windowWidth="29040" windowHeight="15720" tabRatio="892" activeTab="3" xr2:uid="{00000000-000D-0000-FFFF-FFFF00000000}"/>
  </bookViews>
  <sheets>
    <sheet name="Instruccions" sheetId="14" r:id="rId1"/>
    <sheet name="LOT 1 STREP-A" sheetId="1" r:id="rId2"/>
    <sheet name="LOT 2 TAR COVID+INFL+RSV" sheetId="2" r:id="rId3"/>
    <sheet name="LOT 3 TAR COVID+INFL+RSV+ADN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21" i="3" l="1"/>
  <c r="L21" i="2"/>
  <c r="L21" i="1"/>
  <c r="L17" i="2"/>
  <c r="L17" i="3"/>
  <c r="L17" i="1"/>
  <c r="L14" i="3" l="1"/>
  <c r="L14" i="2"/>
  <c r="L16" i="3" l="1"/>
  <c r="L20" i="3" s="1"/>
  <c r="L22" i="3" s="1"/>
  <c r="L16" i="2"/>
  <c r="L20" i="2" s="1"/>
  <c r="L22" i="2" s="1"/>
  <c r="L18" i="2"/>
  <c r="L23" i="2" l="1"/>
  <c r="L18" i="3"/>
  <c r="L23" i="3"/>
  <c r="L14" i="1"/>
  <c r="L16" i="1" l="1"/>
  <c r="L18" i="1" s="1"/>
  <c r="L20" i="1" l="1"/>
  <c r="L23" i="1" s="1"/>
  <c r="L22" i="1" l="1"/>
</calcChain>
</file>

<file path=xl/sharedStrings.xml><?xml version="1.0" encoding="utf-8"?>
<sst xmlns="http://schemas.openxmlformats.org/spreadsheetml/2006/main" count="145" uniqueCount="62">
  <si>
    <t>Nom licitador</t>
  </si>
  <si>
    <t>Codi material</t>
  </si>
  <si>
    <t>Descripció del material</t>
  </si>
  <si>
    <t>Qt. aprox anuals</t>
  </si>
  <si>
    <t>Preu màxim unitari</t>
  </si>
  <si>
    <t>Marca</t>
  </si>
  <si>
    <t>Fabricant</t>
  </si>
  <si>
    <t>Referència licitador</t>
  </si>
  <si>
    <t>Unitats / caixa</t>
  </si>
  <si>
    <t>Embalatge</t>
  </si>
  <si>
    <t>Preu unitari ofert s/IVA</t>
  </si>
  <si>
    <t>% IVA</t>
  </si>
  <si>
    <t>Pressupost S/IVA</t>
  </si>
  <si>
    <t xml:space="preserve">Oferta licitador anual s/iva </t>
  </si>
  <si>
    <t>Pressupost màxim anual</t>
  </si>
  <si>
    <t>Diferència</t>
  </si>
  <si>
    <t>Diferència (import s/iva)</t>
  </si>
  <si>
    <t>1.- El licitador ha de complimentar les columnes de color gris clar de l'Annex Criteris Objectius</t>
  </si>
  <si>
    <t>LOT 1</t>
  </si>
  <si>
    <t>ANNEX CRITERIS OBJECTIUS</t>
  </si>
  <si>
    <t>37549</t>
  </si>
  <si>
    <t xml:space="preserve"> </t>
  </si>
  <si>
    <t>CSI2025099</t>
  </si>
  <si>
    <t>Oferta licitador total s/iva (4 anys)</t>
  </si>
  <si>
    <t xml:space="preserve">Pressupost màxim de licitació s/iva (4 anys) </t>
  </si>
  <si>
    <t>Oferta licitador total a/iva (4 anys)</t>
  </si>
  <si>
    <t>CRITERIS OBJECTIUS</t>
  </si>
  <si>
    <t>Criteris de valoració qualitatius/tècnics avaluables de forma automàtica sobre la documentació aportada</t>
  </si>
  <si>
    <t>Indicar amb una X el que correspongui</t>
  </si>
  <si>
    <t>Indicar el nªpàgina de la fitxa/catàleg a on es troba la informació</t>
  </si>
  <si>
    <t>SI</t>
  </si>
  <si>
    <t>NO</t>
  </si>
  <si>
    <t>NO= 0 PUNTS</t>
  </si>
  <si>
    <t>SI = 10 PUNTS</t>
  </si>
  <si>
    <t>Puntuació màxima 30 punts</t>
  </si>
  <si>
    <t>TEST STREP-A</t>
  </si>
  <si>
    <t>Temps de lectura del test no superior a 5 minuts</t>
  </si>
  <si>
    <t xml:space="preserve">Especificitat </t>
  </si>
  <si>
    <t>95-97% = 5 PUNTS</t>
  </si>
  <si>
    <t>Sensibilitat</t>
  </si>
  <si>
    <t>90-95% = 5 PUNTS</t>
  </si>
  <si>
    <t>casete = 10 PUNTS</t>
  </si>
  <si>
    <t>tira = 2 PUNTS</t>
  </si>
  <si>
    <t>Tipus de test diagnòstic</t>
  </si>
  <si>
    <t>NO = 0 PUNTS</t>
  </si>
  <si>
    <t>&gt; 97% = 15 PUNTS</t>
  </si>
  <si>
    <t>&gt; 95% = 15 PUNTS</t>
  </si>
  <si>
    <t>Puntuació màxima 60 punts</t>
  </si>
  <si>
    <t>Temps de lectura no superior a10 minuts</t>
  </si>
  <si>
    <t xml:space="preserve">Especificitat per a la prova de SARS-CoV-2 </t>
  </si>
  <si>
    <t xml:space="preserve">Sensibilitat per a la prova de SARS-CoV-2 </t>
  </si>
  <si>
    <t>Evaluació del rendiment de la prova en &gt;200 pacients</t>
  </si>
  <si>
    <t>97-99% = 5 PUNTS</t>
  </si>
  <si>
    <t>&gt;99% = 15 PUNTS</t>
  </si>
  <si>
    <t>90-94%= 5 PUNTS</t>
  </si>
  <si>
    <t>&gt;94% = 15 PUNTS</t>
  </si>
  <si>
    <t>Avaluació del rendiment de la prova en &gt;400 pacients</t>
  </si>
  <si>
    <t>Temps de lectura no superior a 10 minuts</t>
  </si>
  <si>
    <t>TEST SARS-COV-2 + INFL. A/B + RSV</t>
  </si>
  <si>
    <t>TEST SARS-COV-2 + INFL. A/B + RSV + ADENOVIRUS</t>
  </si>
  <si>
    <t>LOT 2  TEST SARS-COV-2 + INFL. A/B + RSV</t>
  </si>
  <si>
    <t>LOT 3 TEST SARS-COV-2 + INFL. A/B + RSV + ADENOVIRUS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</si>
</sst>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#,##0.000\ _€"/>
    <numFmt numFmtId="165" formatCode="#,##0.000\ [$€-C0A]"/>
    <numFmt numFmtId="166" formatCode="#,##0.00\ &quot;€&quot;"/>
    <numFmt numFmtId="167" formatCode="#,##0.0000\ &quot;€&quot;"/>
    <numFmt numFmtId="168" formatCode="#,##0.0000"/>
    <numFmt numFmtId="169" formatCode="#,##0.000000\ &quot;€&quot;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4"/>
      <color theme="0"/>
      <name val="Arial"/>
      <family val="2"/>
    </font>
    <font>
      <b/>
      <sz val="11"/>
      <color indexed="8"/>
      <name val="Arial"/>
      <family val="2"/>
    </font>
    <font>
      <b/>
      <u/>
      <sz val="14"/>
      <color indexed="8"/>
      <name val="Arial"/>
      <family val="2"/>
    </font>
    <font>
      <b/>
      <u/>
      <sz val="10"/>
      <color indexed="8"/>
      <name val="Arial"/>
      <family val="2"/>
    </font>
    <font>
      <b/>
      <u/>
      <sz val="8"/>
      <color indexed="8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10"/>
      <name val="TradeGothic"/>
      <family val="2"/>
    </font>
    <font>
      <b/>
      <sz val="10"/>
      <name val="TradeGothic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rgb="FF7030A0"/>
      <name val="TradeGothic"/>
    </font>
    <font>
      <sz val="22"/>
      <name val="Arial"/>
      <family val="2"/>
    </font>
    <font>
      <sz val="12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</cellStyleXfs>
  <cellXfs count="124">
    <xf numFmtId="0" fontId="0" fillId="0" borderId="0" xfId="0"/>
    <xf numFmtId="0" fontId="2" fillId="0" borderId="0" xfId="0" applyFont="1" applyAlignment="1" applyProtection="1">
      <alignment vertical="center" wrapText="1"/>
      <protection locked="0"/>
    </xf>
    <xf numFmtId="164" fontId="2" fillId="0" borderId="0" xfId="0" applyNumberFormat="1" applyFont="1" applyAlignment="1" applyProtection="1">
      <alignment vertical="center" wrapText="1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Border="1" applyAlignment="1" applyProtection="1">
      <alignment horizontal="center" vertical="center" wrapText="1"/>
      <protection locked="0"/>
    </xf>
    <xf numFmtId="166" fontId="6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vertical="center" wrapText="1"/>
      <protection locked="0"/>
    </xf>
    <xf numFmtId="167" fontId="3" fillId="0" borderId="2" xfId="0" applyNumberFormat="1" applyFont="1" applyBorder="1" applyAlignment="1" applyProtection="1">
      <alignment horizontal="center" vertical="center" wrapText="1"/>
      <protection locked="0"/>
    </xf>
    <xf numFmtId="166" fontId="2" fillId="0" borderId="0" xfId="0" applyNumberFormat="1" applyFont="1" applyAlignment="1" applyProtection="1">
      <alignment vertical="center" wrapText="1"/>
      <protection locked="0"/>
    </xf>
    <xf numFmtId="168" fontId="2" fillId="0" borderId="0" xfId="0" applyNumberFormat="1" applyFont="1" applyFill="1" applyBorder="1" applyAlignment="1">
      <alignment vertical="center" wrapText="1"/>
    </xf>
    <xf numFmtId="166" fontId="2" fillId="0" borderId="0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 wrapText="1"/>
      <protection locked="0"/>
    </xf>
    <xf numFmtId="164" fontId="11" fillId="0" borderId="0" xfId="0" applyNumberFormat="1" applyFont="1" applyAlignment="1" applyProtection="1">
      <alignment vertical="center" wrapText="1"/>
      <protection locked="0"/>
    </xf>
    <xf numFmtId="9" fontId="12" fillId="0" borderId="0" xfId="0" applyNumberFormat="1" applyFont="1" applyBorder="1" applyAlignment="1" applyProtection="1">
      <alignment vertical="center"/>
      <protection locked="0"/>
    </xf>
    <xf numFmtId="165" fontId="12" fillId="0" borderId="0" xfId="0" applyNumberFormat="1" applyFont="1" applyBorder="1" applyAlignment="1" applyProtection="1">
      <alignment vertical="center"/>
      <protection locked="0"/>
    </xf>
    <xf numFmtId="166" fontId="12" fillId="0" borderId="0" xfId="0" applyNumberFormat="1" applyFont="1" applyBorder="1" applyAlignment="1" applyProtection="1">
      <alignment vertical="center"/>
      <protection locked="0"/>
    </xf>
    <xf numFmtId="0" fontId="3" fillId="3" borderId="4" xfId="0" applyFont="1" applyFill="1" applyBorder="1" applyAlignment="1" applyProtection="1">
      <alignment horizontal="center" vertical="center" wrapText="1"/>
    </xf>
    <xf numFmtId="164" fontId="3" fillId="3" borderId="3" xfId="0" applyNumberFormat="1" applyFont="1" applyFill="1" applyBorder="1" applyAlignment="1" applyProtection="1">
      <alignment horizontal="center" vertical="center" wrapText="1"/>
    </xf>
    <xf numFmtId="0" fontId="3" fillId="4" borderId="3" xfId="0" applyFont="1" applyFill="1" applyBorder="1" applyAlignment="1" applyProtection="1">
      <alignment horizontal="center" vertical="center" wrapText="1"/>
    </xf>
    <xf numFmtId="165" fontId="3" fillId="4" borderId="3" xfId="0" applyNumberFormat="1" applyFont="1" applyFill="1" applyBorder="1" applyAlignment="1" applyProtection="1">
      <alignment horizontal="center" vertical="center" wrapText="1"/>
    </xf>
    <xf numFmtId="166" fontId="3" fillId="4" borderId="5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  <protection locked="0"/>
    </xf>
    <xf numFmtId="3" fontId="2" fillId="0" borderId="6" xfId="0" applyNumberFormat="1" applyFont="1" applyBorder="1" applyAlignment="1" applyProtection="1">
      <alignment vertical="center" wrapText="1"/>
      <protection locked="0"/>
    </xf>
    <xf numFmtId="169" fontId="14" fillId="0" borderId="6" xfId="0" applyNumberFormat="1" applyFont="1" applyFill="1" applyBorder="1" applyAlignment="1">
      <alignment horizontal="center" vertical="center" wrapText="1"/>
    </xf>
    <xf numFmtId="9" fontId="2" fillId="0" borderId="6" xfId="0" applyNumberFormat="1" applyFont="1" applyBorder="1" applyAlignment="1" applyProtection="1">
      <alignment horizontal="center" vertical="center" wrapText="1"/>
      <protection locked="0"/>
    </xf>
    <xf numFmtId="167" fontId="2" fillId="0" borderId="8" xfId="1" applyNumberFormat="1" applyFont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vertical="center" wrapText="1"/>
      <protection locked="0"/>
    </xf>
    <xf numFmtId="164" fontId="2" fillId="0" borderId="1" xfId="0" applyNumberFormat="1" applyFont="1" applyBorder="1" applyAlignment="1" applyProtection="1">
      <alignment vertical="center" wrapText="1"/>
      <protection locked="0"/>
    </xf>
    <xf numFmtId="165" fontId="2" fillId="0" borderId="1" xfId="0" applyNumberFormat="1" applyFont="1" applyBorder="1" applyAlignment="1" applyProtection="1">
      <alignment vertical="center" wrapText="1"/>
      <protection locked="0"/>
    </xf>
    <xf numFmtId="168" fontId="2" fillId="0" borderId="1" xfId="0" applyNumberFormat="1" applyFont="1" applyBorder="1" applyAlignment="1" applyProtection="1">
      <alignment vertical="center" wrapText="1"/>
      <protection locked="0"/>
    </xf>
    <xf numFmtId="166" fontId="2" fillId="0" borderId="1" xfId="0" applyNumberFormat="1" applyFont="1" applyBorder="1" applyAlignment="1" applyProtection="1">
      <alignment horizontal="center" vertical="center" wrapText="1"/>
      <protection locked="0"/>
    </xf>
    <xf numFmtId="164" fontId="12" fillId="0" borderId="11" xfId="0" applyNumberFormat="1" applyFont="1" applyBorder="1" applyAlignment="1" applyProtection="1">
      <alignment horizontal="left" vertical="center"/>
      <protection locked="0"/>
    </xf>
    <xf numFmtId="9" fontId="12" fillId="0" borderId="12" xfId="0" applyNumberFormat="1" applyFont="1" applyBorder="1" applyAlignment="1" applyProtection="1">
      <alignment horizontal="left" vertical="center"/>
      <protection locked="0"/>
    </xf>
    <xf numFmtId="165" fontId="12" fillId="0" borderId="12" xfId="0" applyNumberFormat="1" applyFont="1" applyBorder="1" applyAlignment="1" applyProtection="1">
      <alignment horizontal="left" vertical="center"/>
      <protection locked="0"/>
    </xf>
    <xf numFmtId="9" fontId="12" fillId="0" borderId="13" xfId="0" applyNumberFormat="1" applyFont="1" applyBorder="1" applyAlignment="1" applyProtection="1">
      <alignment horizontal="left" vertical="center"/>
      <protection locked="0"/>
    </xf>
    <xf numFmtId="167" fontId="12" fillId="0" borderId="5" xfId="0" applyNumberFormat="1" applyFont="1" applyBorder="1" applyAlignment="1" applyProtection="1">
      <alignment vertical="center"/>
    </xf>
    <xf numFmtId="164" fontId="15" fillId="3" borderId="14" xfId="0" applyNumberFormat="1" applyFont="1" applyFill="1" applyBorder="1" applyAlignment="1" applyProtection="1">
      <alignment horizontal="left" vertical="center"/>
      <protection locked="0"/>
    </xf>
    <xf numFmtId="166" fontId="15" fillId="3" borderId="15" xfId="0" applyNumberFormat="1" applyFont="1" applyFill="1" applyBorder="1" applyAlignment="1" applyProtection="1">
      <alignment horizontal="left" vertical="center" wrapText="1"/>
      <protection locked="0"/>
    </xf>
    <xf numFmtId="165" fontId="15" fillId="3" borderId="15" xfId="0" applyNumberFormat="1" applyFont="1" applyFill="1" applyBorder="1" applyAlignment="1" applyProtection="1">
      <alignment horizontal="left" vertical="center" wrapText="1"/>
      <protection locked="0"/>
    </xf>
    <xf numFmtId="166" fontId="15" fillId="3" borderId="7" xfId="0" applyNumberFormat="1" applyFont="1" applyFill="1" applyBorder="1" applyAlignment="1" applyProtection="1">
      <alignment horizontal="left" vertical="center" wrapText="1"/>
      <protection locked="0"/>
    </xf>
    <xf numFmtId="167" fontId="15" fillId="3" borderId="8" xfId="0" applyNumberFormat="1" applyFont="1" applyFill="1" applyBorder="1" applyAlignment="1" applyProtection="1">
      <alignment vertical="center" wrapText="1"/>
      <protection locked="0"/>
    </xf>
    <xf numFmtId="164" fontId="12" fillId="0" borderId="16" xfId="0" applyNumberFormat="1" applyFont="1" applyBorder="1" applyAlignment="1" applyProtection="1">
      <alignment vertical="center"/>
      <protection locked="0"/>
    </xf>
    <xf numFmtId="9" fontId="12" fillId="0" borderId="17" xfId="0" applyNumberFormat="1" applyFont="1" applyBorder="1" applyAlignment="1" applyProtection="1">
      <alignment vertical="center"/>
      <protection locked="0"/>
    </xf>
    <xf numFmtId="165" fontId="12" fillId="0" borderId="17" xfId="0" applyNumberFormat="1" applyFont="1" applyBorder="1" applyAlignment="1" applyProtection="1">
      <alignment vertical="center"/>
      <protection locked="0"/>
    </xf>
    <xf numFmtId="9" fontId="12" fillId="0" borderId="9" xfId="0" applyNumberFormat="1" applyFont="1" applyBorder="1" applyAlignment="1" applyProtection="1">
      <alignment vertical="center"/>
      <protection locked="0"/>
    </xf>
    <xf numFmtId="167" fontId="12" fillId="0" borderId="10" xfId="0" applyNumberFormat="1" applyFont="1" applyBorder="1" applyAlignment="1" applyProtection="1">
      <alignment vertical="center"/>
      <protection locked="0"/>
    </xf>
    <xf numFmtId="165" fontId="2" fillId="0" borderId="0" xfId="0" applyNumberFormat="1" applyFont="1" applyAlignment="1" applyProtection="1">
      <alignment vertical="center" wrapText="1"/>
      <protection locked="0"/>
    </xf>
    <xf numFmtId="168" fontId="2" fillId="0" borderId="0" xfId="0" applyNumberFormat="1" applyFont="1" applyAlignment="1" applyProtection="1">
      <alignment vertical="center" wrapText="1"/>
      <protection locked="0"/>
    </xf>
    <xf numFmtId="166" fontId="2" fillId="0" borderId="0" xfId="0" applyNumberFormat="1" applyFont="1" applyAlignment="1" applyProtection="1">
      <alignment horizontal="center" vertical="center" wrapText="1"/>
      <protection locked="0"/>
    </xf>
    <xf numFmtId="164" fontId="12" fillId="5" borderId="11" xfId="0" applyNumberFormat="1" applyFont="1" applyFill="1" applyBorder="1" applyAlignment="1" applyProtection="1">
      <alignment horizontal="left" vertical="center"/>
      <protection locked="0"/>
    </xf>
    <xf numFmtId="9" fontId="12" fillId="5" borderId="12" xfId="0" applyNumberFormat="1" applyFont="1" applyFill="1" applyBorder="1" applyAlignment="1" applyProtection="1">
      <alignment horizontal="left" vertical="center"/>
      <protection locked="0"/>
    </xf>
    <xf numFmtId="165" fontId="12" fillId="5" borderId="12" xfId="0" applyNumberFormat="1" applyFont="1" applyFill="1" applyBorder="1" applyAlignment="1" applyProtection="1">
      <alignment horizontal="left" vertical="center"/>
      <protection locked="0"/>
    </xf>
    <xf numFmtId="9" fontId="12" fillId="5" borderId="13" xfId="0" applyNumberFormat="1" applyFont="1" applyFill="1" applyBorder="1" applyAlignment="1" applyProtection="1">
      <alignment horizontal="left" vertical="center"/>
      <protection locked="0"/>
    </xf>
    <xf numFmtId="167" fontId="12" fillId="5" borderId="5" xfId="0" applyNumberFormat="1" applyFont="1" applyFill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  <protection locked="0"/>
    </xf>
    <xf numFmtId="164" fontId="15" fillId="3" borderId="18" xfId="0" applyNumberFormat="1" applyFont="1" applyFill="1" applyBorder="1" applyAlignment="1" applyProtection="1">
      <alignment horizontal="left" vertical="center"/>
      <protection locked="0"/>
    </xf>
    <xf numFmtId="164" fontId="15" fillId="3" borderId="19" xfId="0" applyNumberFormat="1" applyFont="1" applyFill="1" applyBorder="1" applyAlignment="1" applyProtection="1">
      <alignment horizontal="left" vertical="center"/>
      <protection locked="0"/>
    </xf>
    <xf numFmtId="164" fontId="15" fillId="3" borderId="20" xfId="0" applyNumberFormat="1" applyFont="1" applyFill="1" applyBorder="1" applyAlignment="1" applyProtection="1">
      <alignment horizontal="left" vertical="center"/>
      <protection locked="0"/>
    </xf>
    <xf numFmtId="167" fontId="15" fillId="3" borderId="21" xfId="0" applyNumberFormat="1" applyFont="1" applyFill="1" applyBorder="1" applyAlignment="1" applyProtection="1">
      <alignment vertical="center" wrapText="1"/>
      <protection locked="0"/>
    </xf>
    <xf numFmtId="164" fontId="12" fillId="5" borderId="16" xfId="0" applyNumberFormat="1" applyFont="1" applyFill="1" applyBorder="1" applyAlignment="1" applyProtection="1">
      <alignment vertical="center"/>
      <protection locked="0"/>
    </xf>
    <xf numFmtId="9" fontId="12" fillId="5" borderId="17" xfId="0" applyNumberFormat="1" applyFont="1" applyFill="1" applyBorder="1" applyAlignment="1" applyProtection="1">
      <alignment vertical="center"/>
      <protection locked="0"/>
    </xf>
    <xf numFmtId="165" fontId="12" fillId="5" borderId="17" xfId="0" applyNumberFormat="1" applyFont="1" applyFill="1" applyBorder="1" applyAlignment="1" applyProtection="1">
      <alignment vertical="center"/>
      <protection locked="0"/>
    </xf>
    <xf numFmtId="9" fontId="12" fillId="5" borderId="9" xfId="0" applyNumberFormat="1" applyFont="1" applyFill="1" applyBorder="1" applyAlignment="1" applyProtection="1">
      <alignment vertical="center"/>
      <protection locked="0"/>
    </xf>
    <xf numFmtId="167" fontId="12" fillId="5" borderId="10" xfId="0" applyNumberFormat="1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vertical="center" wrapText="1"/>
      <protection locked="0"/>
    </xf>
    <xf numFmtId="164" fontId="2" fillId="0" borderId="0" xfId="0" applyNumberFormat="1" applyFont="1" applyFill="1" applyBorder="1" applyAlignment="1" applyProtection="1">
      <alignment vertical="center" wrapText="1"/>
      <protection locked="0"/>
    </xf>
    <xf numFmtId="165" fontId="2" fillId="0" borderId="0" xfId="0" applyNumberFormat="1" applyFont="1" applyFill="1" applyBorder="1" applyAlignment="1" applyProtection="1">
      <alignment vertical="center" wrapText="1"/>
      <protection locked="0"/>
    </xf>
    <xf numFmtId="166" fontId="2" fillId="0" borderId="0" xfId="0" applyNumberFormat="1" applyFont="1" applyFill="1" applyBorder="1" applyAlignment="1" applyProtection="1">
      <alignment vertical="center" wrapText="1"/>
      <protection locked="0"/>
    </xf>
    <xf numFmtId="168" fontId="2" fillId="0" borderId="0" xfId="0" applyNumberFormat="1" applyFont="1" applyFill="1" applyBorder="1" applyAlignment="1" applyProtection="1">
      <alignment vertical="center" wrapText="1"/>
      <protection locked="0"/>
    </xf>
    <xf numFmtId="166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22" xfId="0" applyFont="1" applyFill="1" applyBorder="1" applyAlignment="1" applyProtection="1">
      <alignment vertical="center" wrapText="1"/>
    </xf>
    <xf numFmtId="0" fontId="3" fillId="3" borderId="4" xfId="0" applyFont="1" applyFill="1" applyBorder="1" applyAlignment="1" applyProtection="1">
      <alignment vertical="center" wrapText="1"/>
    </xf>
    <xf numFmtId="0" fontId="2" fillId="0" borderId="23" xfId="3" applyFont="1" applyBorder="1" applyAlignment="1">
      <alignment horizontal="center" vertical="center"/>
    </xf>
    <xf numFmtId="164" fontId="3" fillId="3" borderId="4" xfId="0" applyNumberFormat="1" applyFont="1" applyFill="1" applyBorder="1" applyAlignment="1" applyProtection="1">
      <alignment horizontal="center" vertical="center" wrapText="1"/>
    </xf>
    <xf numFmtId="3" fontId="13" fillId="0" borderId="6" xfId="4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165" fontId="3" fillId="4" borderId="4" xfId="0" applyNumberFormat="1" applyFont="1" applyFill="1" applyBorder="1" applyAlignment="1" applyProtection="1">
      <alignment horizontal="center" vertical="center" wrapText="1"/>
    </xf>
    <xf numFmtId="166" fontId="3" fillId="4" borderId="24" xfId="0" applyNumberFormat="1" applyFont="1" applyFill="1" applyBorder="1" applyAlignment="1" applyProtection="1">
      <alignment horizontal="center" vertical="center" wrapText="1"/>
    </xf>
    <xf numFmtId="0" fontId="2" fillId="0" borderId="0" xfId="2"/>
    <xf numFmtId="0" fontId="16" fillId="0" borderId="0" xfId="2" applyFont="1" applyBorder="1" applyAlignment="1">
      <alignment wrapText="1"/>
    </xf>
    <xf numFmtId="164" fontId="15" fillId="3" borderId="14" xfId="0" applyNumberFormat="1" applyFont="1" applyFill="1" applyBorder="1" applyAlignment="1" applyProtection="1">
      <alignment horizontal="left" vertical="center"/>
      <protection locked="0"/>
    </xf>
    <xf numFmtId="0" fontId="11" fillId="0" borderId="0" xfId="0" applyFont="1" applyBorder="1" applyAlignment="1" applyProtection="1">
      <alignment vertical="center" wrapText="1"/>
      <protection locked="0"/>
    </xf>
    <xf numFmtId="0" fontId="2" fillId="0" borderId="0" xfId="3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3" fontId="13" fillId="0" borderId="0" xfId="4" applyNumberFormat="1" applyFont="1" applyFill="1" applyBorder="1" applyAlignment="1">
      <alignment horizontal="center" vertical="center" wrapText="1"/>
    </xf>
    <xf numFmtId="167" fontId="14" fillId="0" borderId="27" xfId="4" applyNumberFormat="1" applyFont="1" applyBorder="1" applyAlignment="1">
      <alignment horizontal="center" vertical="center"/>
    </xf>
    <xf numFmtId="3" fontId="2" fillId="0" borderId="27" xfId="0" applyNumberFormat="1" applyFont="1" applyBorder="1" applyAlignment="1" applyProtection="1">
      <alignment vertical="center" wrapText="1"/>
      <protection locked="0"/>
    </xf>
    <xf numFmtId="169" fontId="14" fillId="0" borderId="27" xfId="0" applyNumberFormat="1" applyFont="1" applyFill="1" applyBorder="1" applyAlignment="1">
      <alignment horizontal="center" vertical="center" wrapText="1"/>
    </xf>
    <xf numFmtId="9" fontId="2" fillId="0" borderId="27" xfId="0" applyNumberFormat="1" applyFont="1" applyBorder="1" applyAlignment="1" applyProtection="1">
      <alignment horizontal="center" vertical="center" wrapText="1"/>
      <protection locked="0"/>
    </xf>
    <xf numFmtId="167" fontId="2" fillId="0" borderId="28" xfId="1" applyNumberFormat="1" applyFont="1" applyBorder="1" applyAlignment="1" applyProtection="1">
      <alignment horizontal="righ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 applyProtection="1">
      <alignment vertical="center" wrapText="1"/>
      <protection locked="0"/>
    </xf>
    <xf numFmtId="0" fontId="2" fillId="7" borderId="6" xfId="0" applyFont="1" applyFill="1" applyBorder="1" applyAlignment="1" applyProtection="1">
      <alignment horizontal="left" vertical="center" wrapText="1"/>
      <protection locked="0"/>
    </xf>
    <xf numFmtId="164" fontId="3" fillId="7" borderId="30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6" xfId="3" applyNumberFormat="1" applyFont="1" applyFill="1" applyBorder="1" applyAlignment="1">
      <alignment horizontal="center" vertical="center"/>
    </xf>
    <xf numFmtId="166" fontId="14" fillId="0" borderId="6" xfId="4" applyNumberFormat="1" applyFont="1" applyBorder="1" applyAlignment="1">
      <alignment horizontal="center" vertical="center"/>
    </xf>
    <xf numFmtId="166" fontId="14" fillId="0" borderId="7" xfId="4" applyNumberFormat="1" applyFont="1" applyBorder="1" applyAlignment="1">
      <alignment horizontal="center" vertical="center"/>
    </xf>
    <xf numFmtId="0" fontId="2" fillId="0" borderId="30" xfId="0" applyFont="1" applyBorder="1" applyAlignment="1" applyProtection="1">
      <alignment vertical="center" wrapText="1"/>
      <protection locked="0"/>
    </xf>
    <xf numFmtId="0" fontId="16" fillId="0" borderId="25" xfId="2" applyFont="1" applyBorder="1" applyAlignment="1">
      <alignment horizontal="center" vertical="center" wrapText="1"/>
    </xf>
    <xf numFmtId="0" fontId="16" fillId="0" borderId="26" xfId="2" applyFont="1" applyBorder="1" applyAlignment="1">
      <alignment horizontal="center" vertical="center" wrapText="1"/>
    </xf>
    <xf numFmtId="0" fontId="10" fillId="0" borderId="0" xfId="0" applyFont="1" applyBorder="1" applyAlignment="1" applyProtection="1">
      <alignment horizontal="left" vertical="center" wrapText="1"/>
      <protection locked="0"/>
    </xf>
    <xf numFmtId="165" fontId="3" fillId="0" borderId="0" xfId="0" applyNumberFormat="1" applyFont="1" applyAlignment="1" applyProtection="1">
      <alignment horizontal="right" vertical="center" wrapText="1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1" xfId="0" applyBorder="1" applyAlignment="1">
      <alignment horizontal="left" vertical="center" wrapText="1"/>
    </xf>
    <xf numFmtId="0" fontId="9" fillId="0" borderId="2" xfId="0" applyFont="1" applyBorder="1" applyAlignment="1" applyProtection="1">
      <alignment horizontal="left" vertical="center" wrapText="1"/>
      <protection locked="0"/>
    </xf>
    <xf numFmtId="164" fontId="15" fillId="3" borderId="14" xfId="0" applyNumberFormat="1" applyFont="1" applyFill="1" applyBorder="1" applyAlignment="1" applyProtection="1">
      <alignment horizontal="left" vertical="center"/>
      <protection locked="0"/>
    </xf>
    <xf numFmtId="164" fontId="15" fillId="3" borderId="15" xfId="0" applyNumberFormat="1" applyFont="1" applyFill="1" applyBorder="1" applyAlignment="1" applyProtection="1">
      <alignment horizontal="left" vertical="center"/>
      <protection locked="0"/>
    </xf>
    <xf numFmtId="164" fontId="15" fillId="3" borderId="7" xfId="0" applyNumberFormat="1" applyFont="1" applyFill="1" applyBorder="1" applyAlignment="1" applyProtection="1">
      <alignment horizontal="left" vertical="center"/>
      <protection locked="0"/>
    </xf>
    <xf numFmtId="0" fontId="17" fillId="2" borderId="29" xfId="0" applyFont="1" applyFill="1" applyBorder="1" applyAlignment="1" applyProtection="1">
      <alignment horizontal="center" vertical="center" wrapText="1"/>
      <protection locked="0"/>
    </xf>
    <xf numFmtId="0" fontId="17" fillId="2" borderId="15" xfId="0" applyFont="1" applyFill="1" applyBorder="1" applyAlignment="1" applyProtection="1">
      <alignment horizontal="center" vertical="center" wrapText="1"/>
      <protection locked="0"/>
    </xf>
    <xf numFmtId="0" fontId="17" fillId="2" borderId="7" xfId="0" applyFont="1" applyFill="1" applyBorder="1" applyAlignment="1" applyProtection="1">
      <alignment horizontal="center" vertical="center" wrapText="1"/>
      <protection locked="0"/>
    </xf>
    <xf numFmtId="164" fontId="3" fillId="6" borderId="6" xfId="0" applyNumberFormat="1" applyFont="1" applyFill="1" applyBorder="1" applyAlignment="1" applyProtection="1">
      <alignment horizontal="center" vertical="center" wrapText="1"/>
      <protection locked="0"/>
    </xf>
    <xf numFmtId="164" fontId="3" fillId="6" borderId="29" xfId="0" applyNumberFormat="1" applyFont="1" applyFill="1" applyBorder="1" applyAlignment="1" applyProtection="1">
      <alignment horizontal="center" vertical="center" wrapText="1"/>
      <protection locked="0"/>
    </xf>
    <xf numFmtId="164" fontId="3" fillId="6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6" xfId="0" applyFont="1" applyFill="1" applyBorder="1" applyAlignment="1" applyProtection="1">
      <alignment horizontal="center" vertical="top" wrapText="1"/>
      <protection locked="0"/>
    </xf>
    <xf numFmtId="0" fontId="3" fillId="7" borderId="6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164" fontId="2" fillId="0" borderId="6" xfId="0" applyNumberFormat="1" applyFont="1" applyBorder="1" applyAlignment="1" applyProtection="1">
      <alignment horizontal="center" vertical="center" wrapText="1"/>
      <protection locked="0"/>
    </xf>
    <xf numFmtId="0" fontId="2" fillId="0" borderId="30" xfId="0" applyFont="1" applyBorder="1" applyAlignment="1" applyProtection="1">
      <alignment horizontal="center" vertical="center" wrapText="1"/>
      <protection locked="0"/>
    </xf>
    <xf numFmtId="0" fontId="2" fillId="0" borderId="31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left" vertical="center" wrapText="1"/>
      <protection locked="0"/>
    </xf>
  </cellXfs>
  <cellStyles count="5">
    <cellStyle name="Euro" xfId="1" xr:uid="{00000000-0005-0000-0000-000000000000}"/>
    <cellStyle name="Normal" xfId="0" builtinId="0"/>
    <cellStyle name="Normal 2" xfId="4" xr:uid="{00000000-0005-0000-0000-000003000000}"/>
    <cellStyle name="Normal 2 2" xfId="3" xr:uid="{00000000-0005-0000-0000-000004000000}"/>
    <cellStyle name="Normal 4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114300</xdr:rowOff>
    </xdr:from>
    <xdr:to>
      <xdr:col>1</xdr:col>
      <xdr:colOff>910590</xdr:colOff>
      <xdr:row>5</xdr:row>
      <xdr:rowOff>4554</xdr:rowOff>
    </xdr:to>
    <xdr:pic>
      <xdr:nvPicPr>
        <xdr:cNvPr id="2" name="2 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114300"/>
          <a:ext cx="1800225" cy="7055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114300</xdr:rowOff>
    </xdr:from>
    <xdr:to>
      <xdr:col>1</xdr:col>
      <xdr:colOff>910590</xdr:colOff>
      <xdr:row>5</xdr:row>
      <xdr:rowOff>4554</xdr:rowOff>
    </xdr:to>
    <xdr:pic>
      <xdr:nvPicPr>
        <xdr:cNvPr id="2" name="2 Imagen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114300"/>
          <a:ext cx="1800225" cy="70559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114300</xdr:rowOff>
    </xdr:from>
    <xdr:to>
      <xdr:col>1</xdr:col>
      <xdr:colOff>910590</xdr:colOff>
      <xdr:row>5</xdr:row>
      <xdr:rowOff>4554</xdr:rowOff>
    </xdr:to>
    <xdr:pic>
      <xdr:nvPicPr>
        <xdr:cNvPr id="2" name="2 Imagen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114300"/>
          <a:ext cx="1800225" cy="7055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B6"/>
  <sheetViews>
    <sheetView showGridLines="0" workbookViewId="0">
      <selection activeCell="B16" sqref="B16"/>
    </sheetView>
  </sheetViews>
  <sheetFormatPr baseColWidth="10" defaultColWidth="11.42578125" defaultRowHeight="12.75"/>
  <cols>
    <col min="1" max="1" width="3.85546875" style="80" customWidth="1"/>
    <col min="2" max="2" width="96" style="80" customWidth="1"/>
    <col min="3" max="16384" width="11.42578125" style="80"/>
  </cols>
  <sheetData>
    <row r="3" spans="2:2" ht="13.5" thickBot="1"/>
    <row r="4" spans="2:2" ht="69" customHeight="1">
      <c r="B4" s="100" t="s">
        <v>17</v>
      </c>
    </row>
    <row r="5" spans="2:2" ht="81.75" customHeight="1" thickBot="1">
      <c r="B5" s="101"/>
    </row>
    <row r="6" spans="2:2" ht="141" customHeight="1">
      <c r="B6" s="81"/>
    </row>
  </sheetData>
  <mergeCells count="1">
    <mergeCell ref="B4:B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M44"/>
  <sheetViews>
    <sheetView showGridLines="0" topLeftCell="A10" workbookViewId="0">
      <selection activeCell="L22" sqref="L22"/>
    </sheetView>
  </sheetViews>
  <sheetFormatPr baseColWidth="10" defaultColWidth="53.140625" defaultRowHeight="12.75"/>
  <cols>
    <col min="1" max="1" width="13.7109375" style="1" customWidth="1"/>
    <col min="2" max="2" width="41.28515625" style="1" customWidth="1"/>
    <col min="3" max="3" width="11.140625" style="1" customWidth="1"/>
    <col min="4" max="4" width="12.85546875" style="2" customWidth="1"/>
    <col min="5" max="5" width="18.7109375" style="1" customWidth="1"/>
    <col min="6" max="6" width="10.140625" style="1" customWidth="1"/>
    <col min="7" max="7" width="11.5703125" style="1" customWidth="1"/>
    <col min="8" max="8" width="10.7109375" style="1" customWidth="1"/>
    <col min="9" max="9" width="14.28515625" style="1" customWidth="1"/>
    <col min="10" max="10" width="12.42578125" style="48" customWidth="1"/>
    <col min="11" max="11" width="6.7109375" style="49" bestFit="1" customWidth="1"/>
    <col min="12" max="12" width="15.85546875" style="50" bestFit="1" customWidth="1"/>
    <col min="13" max="13" width="11" style="1" customWidth="1"/>
    <col min="14" max="16384" width="53.140625" style="1"/>
  </cols>
  <sheetData>
    <row r="2" spans="1:12" ht="12.75" customHeight="1">
      <c r="I2" s="103" t="s">
        <v>19</v>
      </c>
      <c r="J2" s="103"/>
      <c r="K2" s="103"/>
      <c r="L2" s="103"/>
    </row>
    <row r="3" spans="1:12">
      <c r="L3" s="50" t="s">
        <v>22</v>
      </c>
    </row>
    <row r="7" spans="1:12" ht="23.25" customHeight="1">
      <c r="A7" s="3" t="s">
        <v>18</v>
      </c>
      <c r="B7" s="3" t="s">
        <v>35</v>
      </c>
      <c r="C7" s="3"/>
      <c r="D7" s="3"/>
      <c r="E7" s="3"/>
      <c r="F7" s="3"/>
      <c r="G7" s="3"/>
      <c r="H7" s="3"/>
      <c r="I7" s="3"/>
      <c r="J7" s="3"/>
      <c r="K7" s="3"/>
      <c r="L7" s="3"/>
    </row>
    <row r="9" spans="1:12" ht="18.75" customHeight="1" thickBot="1">
      <c r="A9" s="104" t="s">
        <v>0</v>
      </c>
      <c r="B9" s="104"/>
      <c r="C9" s="4"/>
      <c r="D9" s="5"/>
      <c r="E9" s="4"/>
      <c r="F9" s="105"/>
      <c r="G9" s="105"/>
      <c r="H9" s="4"/>
      <c r="I9" s="4"/>
      <c r="J9" s="106"/>
      <c r="K9" s="106"/>
      <c r="L9" s="6"/>
    </row>
    <row r="10" spans="1:12">
      <c r="A10" s="7"/>
      <c r="B10" s="7"/>
      <c r="C10" s="7"/>
      <c r="F10" s="107"/>
      <c r="G10" s="107"/>
      <c r="J10" s="8"/>
      <c r="K10" s="1"/>
      <c r="L10" s="9"/>
    </row>
    <row r="11" spans="1:12" s="12" customFormat="1" ht="15.75" customHeight="1">
      <c r="A11" s="102"/>
      <c r="B11" s="102"/>
      <c r="C11" s="102"/>
      <c r="D11" s="102"/>
      <c r="E11" s="102"/>
      <c r="F11" s="102"/>
      <c r="G11" s="102"/>
      <c r="H11" s="102"/>
      <c r="I11" s="102"/>
      <c r="J11" s="102"/>
      <c r="K11" s="10"/>
      <c r="L11" s="11"/>
    </row>
    <row r="12" spans="1:12" s="13" customFormat="1" ht="13.5" thickBot="1">
      <c r="D12" s="14"/>
      <c r="E12" s="15"/>
      <c r="F12" s="15"/>
      <c r="G12" s="15"/>
      <c r="H12" s="15"/>
      <c r="I12" s="15"/>
      <c r="J12" s="16"/>
      <c r="K12" s="15"/>
      <c r="L12" s="17"/>
    </row>
    <row r="13" spans="1:12" s="23" customFormat="1" ht="25.5">
      <c r="A13" s="72" t="s">
        <v>1</v>
      </c>
      <c r="B13" s="73" t="s">
        <v>2</v>
      </c>
      <c r="C13" s="18" t="s">
        <v>3</v>
      </c>
      <c r="D13" s="75" t="s">
        <v>4</v>
      </c>
      <c r="E13" s="20" t="s">
        <v>5</v>
      </c>
      <c r="F13" s="20" t="s">
        <v>6</v>
      </c>
      <c r="G13" s="20" t="s">
        <v>7</v>
      </c>
      <c r="H13" s="20" t="s">
        <v>8</v>
      </c>
      <c r="I13" s="20" t="s">
        <v>9</v>
      </c>
      <c r="J13" s="21" t="s">
        <v>10</v>
      </c>
      <c r="K13" s="20" t="s">
        <v>11</v>
      </c>
      <c r="L13" s="22" t="s">
        <v>12</v>
      </c>
    </row>
    <row r="14" spans="1:12" s="23" customFormat="1" ht="30" customHeight="1">
      <c r="A14" s="74">
        <v>12721</v>
      </c>
      <c r="B14" s="92" t="s">
        <v>35</v>
      </c>
      <c r="C14" s="76">
        <v>6000</v>
      </c>
      <c r="D14" s="98">
        <v>1.3</v>
      </c>
      <c r="E14" s="24"/>
      <c r="F14" s="24"/>
      <c r="G14" s="24"/>
      <c r="H14" s="24"/>
      <c r="I14" s="24"/>
      <c r="J14" s="25"/>
      <c r="K14" s="26"/>
      <c r="L14" s="27">
        <f>J14*C14</f>
        <v>0</v>
      </c>
    </row>
    <row r="15" spans="1:12" s="12" customFormat="1" ht="13.5" thickBot="1">
      <c r="A15" s="1"/>
      <c r="B15" s="1"/>
      <c r="C15" s="28"/>
      <c r="D15" s="29"/>
      <c r="E15" s="1"/>
      <c r="F15" s="1"/>
      <c r="G15" s="1"/>
      <c r="H15" s="1"/>
      <c r="I15" s="1"/>
      <c r="J15" s="30"/>
      <c r="K15" s="31"/>
      <c r="L15" s="32"/>
    </row>
    <row r="16" spans="1:12" ht="15" customHeight="1">
      <c r="A16" s="13"/>
      <c r="B16" s="13"/>
      <c r="C16" s="13"/>
      <c r="D16" s="33" t="s">
        <v>13</v>
      </c>
      <c r="E16" s="34"/>
      <c r="F16" s="34"/>
      <c r="G16" s="34"/>
      <c r="H16" s="34"/>
      <c r="I16" s="34"/>
      <c r="J16" s="35"/>
      <c r="K16" s="36"/>
      <c r="L16" s="37">
        <f>SUM(L14:L14)</f>
        <v>0</v>
      </c>
    </row>
    <row r="17" spans="1:13" s="13" customFormat="1" ht="15" customHeight="1">
      <c r="D17" s="38" t="s">
        <v>14</v>
      </c>
      <c r="E17" s="39"/>
      <c r="F17" s="39"/>
      <c r="G17" s="39"/>
      <c r="H17" s="39"/>
      <c r="I17" s="39"/>
      <c r="J17" s="40"/>
      <c r="K17" s="41"/>
      <c r="L17" s="42">
        <f>(C14*D14)</f>
        <v>7800</v>
      </c>
    </row>
    <row r="18" spans="1:13" s="13" customFormat="1" ht="15" customHeight="1" thickBot="1">
      <c r="D18" s="43" t="s">
        <v>15</v>
      </c>
      <c r="E18" s="44"/>
      <c r="F18" s="44"/>
      <c r="G18" s="44"/>
      <c r="H18" s="44"/>
      <c r="I18" s="44"/>
      <c r="J18" s="45"/>
      <c r="K18" s="46"/>
      <c r="L18" s="47">
        <f>L17-L16</f>
        <v>7800</v>
      </c>
    </row>
    <row r="19" spans="1:13" s="13" customFormat="1" ht="15" customHeight="1" thickBot="1">
      <c r="A19" s="1"/>
      <c r="B19" s="1"/>
      <c r="C19" s="1"/>
      <c r="D19" s="2"/>
      <c r="E19" s="1"/>
      <c r="F19" s="1"/>
      <c r="G19" s="1"/>
      <c r="H19" s="1"/>
      <c r="I19" s="1"/>
      <c r="J19" s="48"/>
      <c r="K19" s="49"/>
      <c r="L19" s="50"/>
    </row>
    <row r="20" spans="1:13" ht="15" customHeight="1">
      <c r="D20" s="51" t="s">
        <v>23</v>
      </c>
      <c r="E20" s="52"/>
      <c r="F20" s="52"/>
      <c r="G20" s="52"/>
      <c r="H20" s="52"/>
      <c r="I20" s="52"/>
      <c r="J20" s="53"/>
      <c r="K20" s="54"/>
      <c r="L20" s="55">
        <f>2*L16</f>
        <v>0</v>
      </c>
    </row>
    <row r="21" spans="1:13" ht="15" customHeight="1">
      <c r="D21" s="108" t="s">
        <v>24</v>
      </c>
      <c r="E21" s="109"/>
      <c r="F21" s="109"/>
      <c r="G21" s="109"/>
      <c r="H21" s="109"/>
      <c r="I21" s="109"/>
      <c r="J21" s="109"/>
      <c r="K21" s="110"/>
      <c r="L21" s="42">
        <f>4*L17</f>
        <v>31200</v>
      </c>
      <c r="M21" s="56"/>
    </row>
    <row r="22" spans="1:13" ht="15" customHeight="1">
      <c r="D22" s="57" t="s">
        <v>25</v>
      </c>
      <c r="E22" s="58"/>
      <c r="F22" s="58"/>
      <c r="G22" s="58"/>
      <c r="H22" s="58"/>
      <c r="I22" s="58"/>
      <c r="J22" s="58"/>
      <c r="K22" s="59"/>
      <c r="L22" s="60">
        <f>L20+(L20*K14)</f>
        <v>0</v>
      </c>
    </row>
    <row r="23" spans="1:13" ht="15" customHeight="1" thickBot="1">
      <c r="D23" s="61" t="s">
        <v>16</v>
      </c>
      <c r="E23" s="62"/>
      <c r="F23" s="62"/>
      <c r="G23" s="62"/>
      <c r="H23" s="62"/>
      <c r="I23" s="62"/>
      <c r="J23" s="63"/>
      <c r="K23" s="64"/>
      <c r="L23" s="65">
        <f>L21-L20</f>
        <v>31200</v>
      </c>
    </row>
    <row r="24" spans="1:13" s="66" customFormat="1" ht="27" customHeight="1">
      <c r="D24" s="67"/>
      <c r="J24" s="68"/>
      <c r="L24" s="69"/>
    </row>
    <row r="25" spans="1:13" ht="24.95" customHeight="1">
      <c r="A25" s="111" t="s">
        <v>26</v>
      </c>
      <c r="B25" s="112"/>
      <c r="C25" s="112"/>
      <c r="D25" s="112"/>
      <c r="E25" s="112"/>
      <c r="F25" s="112"/>
      <c r="G25" s="112"/>
      <c r="H25" s="112"/>
      <c r="I25" s="112"/>
      <c r="J25" s="112"/>
      <c r="K25" s="112"/>
      <c r="L25" s="113"/>
    </row>
    <row r="26" spans="1:13" ht="24.95" customHeight="1">
      <c r="A26" s="114" t="s">
        <v>27</v>
      </c>
      <c r="B26" s="114"/>
      <c r="C26" s="114"/>
      <c r="D26" s="114"/>
      <c r="E26" s="114"/>
      <c r="F26" s="114"/>
      <c r="G26" s="115" t="s">
        <v>28</v>
      </c>
      <c r="H26" s="116"/>
      <c r="I26" s="117" t="s">
        <v>29</v>
      </c>
      <c r="J26" s="117"/>
      <c r="K26" s="117"/>
      <c r="L26" s="117"/>
    </row>
    <row r="27" spans="1:13" ht="24.95" customHeight="1">
      <c r="A27" s="94" t="s">
        <v>1</v>
      </c>
      <c r="B27" s="118"/>
      <c r="C27" s="118"/>
      <c r="D27" s="118"/>
      <c r="E27" s="118" t="s">
        <v>47</v>
      </c>
      <c r="F27" s="118"/>
      <c r="G27" s="95" t="s">
        <v>30</v>
      </c>
      <c r="H27" s="95" t="s">
        <v>31</v>
      </c>
      <c r="I27" s="117"/>
      <c r="J27" s="117"/>
      <c r="K27" s="117"/>
      <c r="L27" s="117"/>
    </row>
    <row r="28" spans="1:13" ht="24.95" customHeight="1">
      <c r="A28" s="121">
        <v>12721</v>
      </c>
      <c r="B28" s="123" t="s">
        <v>36</v>
      </c>
      <c r="C28" s="123"/>
      <c r="D28" s="123"/>
      <c r="E28" s="120" t="s">
        <v>33</v>
      </c>
      <c r="F28" s="120"/>
      <c r="G28" s="93"/>
      <c r="H28" s="93"/>
      <c r="I28" s="119"/>
      <c r="J28" s="119"/>
      <c r="K28" s="119"/>
      <c r="L28" s="119"/>
    </row>
    <row r="29" spans="1:13" ht="24.95" customHeight="1">
      <c r="A29" s="122"/>
      <c r="B29" s="123"/>
      <c r="C29" s="123"/>
      <c r="D29" s="123"/>
      <c r="E29" s="120" t="s">
        <v>32</v>
      </c>
      <c r="F29" s="120"/>
      <c r="G29" s="93"/>
      <c r="H29" s="93"/>
      <c r="I29" s="119"/>
      <c r="J29" s="119"/>
      <c r="K29" s="119"/>
      <c r="L29" s="119"/>
    </row>
    <row r="30" spans="1:13" ht="24.95" customHeight="1">
      <c r="A30" s="121">
        <v>12721</v>
      </c>
      <c r="B30" s="123" t="s">
        <v>37</v>
      </c>
      <c r="C30" s="123"/>
      <c r="D30" s="123"/>
      <c r="E30" s="120" t="s">
        <v>45</v>
      </c>
      <c r="F30" s="120"/>
      <c r="G30" s="93"/>
      <c r="H30" s="93"/>
      <c r="I30" s="119"/>
      <c r="J30" s="119"/>
      <c r="K30" s="119"/>
      <c r="L30" s="119"/>
    </row>
    <row r="31" spans="1:13" ht="24.95" customHeight="1">
      <c r="A31" s="122"/>
      <c r="B31" s="123"/>
      <c r="C31" s="123"/>
      <c r="D31" s="123"/>
      <c r="E31" s="120" t="s">
        <v>38</v>
      </c>
      <c r="F31" s="120"/>
      <c r="G31" s="93"/>
      <c r="H31" s="93"/>
      <c r="I31" s="119"/>
      <c r="J31" s="119"/>
      <c r="K31" s="119"/>
      <c r="L31" s="119"/>
    </row>
    <row r="32" spans="1:13" ht="24.95" customHeight="1">
      <c r="A32" s="121">
        <v>12721</v>
      </c>
      <c r="B32" s="123" t="s">
        <v>39</v>
      </c>
      <c r="C32" s="123"/>
      <c r="D32" s="123"/>
      <c r="E32" s="120" t="s">
        <v>46</v>
      </c>
      <c r="F32" s="120"/>
      <c r="G32" s="93"/>
      <c r="H32" s="93"/>
      <c r="I32" s="119"/>
      <c r="J32" s="119"/>
      <c r="K32" s="119"/>
      <c r="L32" s="119"/>
    </row>
    <row r="33" spans="1:12" ht="24.95" customHeight="1">
      <c r="A33" s="122"/>
      <c r="B33" s="123"/>
      <c r="C33" s="123"/>
      <c r="D33" s="123"/>
      <c r="E33" s="120" t="s">
        <v>40</v>
      </c>
      <c r="F33" s="120"/>
      <c r="G33" s="93"/>
      <c r="H33" s="93"/>
      <c r="I33" s="119"/>
      <c r="J33" s="119"/>
      <c r="K33" s="119"/>
      <c r="L33" s="119"/>
    </row>
    <row r="34" spans="1:12" ht="24.95" customHeight="1">
      <c r="A34" s="121">
        <v>12721</v>
      </c>
      <c r="B34" s="123" t="s">
        <v>43</v>
      </c>
      <c r="C34" s="123"/>
      <c r="D34" s="123"/>
      <c r="E34" s="120" t="s">
        <v>41</v>
      </c>
      <c r="F34" s="120"/>
      <c r="G34" s="93"/>
      <c r="H34" s="93"/>
      <c r="I34" s="119"/>
      <c r="J34" s="119"/>
      <c r="K34" s="119"/>
      <c r="L34" s="119"/>
    </row>
    <row r="35" spans="1:12" ht="24.95" customHeight="1">
      <c r="A35" s="122"/>
      <c r="B35" s="123"/>
      <c r="C35" s="123"/>
      <c r="D35" s="123"/>
      <c r="E35" s="120" t="s">
        <v>42</v>
      </c>
      <c r="F35" s="120"/>
      <c r="G35" s="93"/>
      <c r="H35" s="93"/>
      <c r="I35" s="119"/>
      <c r="J35" s="119"/>
      <c r="K35" s="119"/>
      <c r="L35" s="119"/>
    </row>
    <row r="36" spans="1:12" ht="24.95" customHeight="1">
      <c r="A36" s="121">
        <v>12721</v>
      </c>
      <c r="B36" s="123" t="s">
        <v>56</v>
      </c>
      <c r="C36" s="123"/>
      <c r="D36" s="123"/>
      <c r="E36" s="120" t="s">
        <v>33</v>
      </c>
      <c r="F36" s="120"/>
      <c r="G36" s="93"/>
      <c r="H36" s="93"/>
      <c r="I36" s="119"/>
      <c r="J36" s="119"/>
      <c r="K36" s="119"/>
      <c r="L36" s="119"/>
    </row>
    <row r="37" spans="1:12" ht="24.95" customHeight="1">
      <c r="A37" s="122"/>
      <c r="B37" s="123"/>
      <c r="C37" s="123"/>
      <c r="D37" s="123"/>
      <c r="E37" s="120" t="s">
        <v>44</v>
      </c>
      <c r="F37" s="120"/>
      <c r="G37" s="93"/>
      <c r="H37" s="93"/>
      <c r="I37" s="119"/>
      <c r="J37" s="119"/>
      <c r="K37" s="119"/>
      <c r="L37" s="119"/>
    </row>
    <row r="38" spans="1:12" s="66" customFormat="1">
      <c r="D38" s="67"/>
      <c r="J38" s="68"/>
      <c r="L38" s="69"/>
    </row>
    <row r="39" spans="1:12" s="66" customFormat="1">
      <c r="D39" s="67"/>
      <c r="J39" s="68"/>
      <c r="L39" s="69"/>
    </row>
    <row r="40" spans="1:12" s="66" customFormat="1">
      <c r="D40" s="67"/>
      <c r="J40" s="68"/>
      <c r="L40" s="69"/>
    </row>
    <row r="41" spans="1:12" s="66" customFormat="1">
      <c r="D41" s="67"/>
      <c r="J41" s="68"/>
      <c r="L41" s="69"/>
    </row>
    <row r="42" spans="1:12" s="66" customFormat="1">
      <c r="D42" s="67"/>
      <c r="J42" s="68"/>
      <c r="K42" s="70"/>
      <c r="L42" s="71"/>
    </row>
    <row r="44" spans="1:12">
      <c r="F44" s="1" t="s">
        <v>21</v>
      </c>
    </row>
  </sheetData>
  <mergeCells count="38">
    <mergeCell ref="A36:A37"/>
    <mergeCell ref="B36:D37"/>
    <mergeCell ref="E36:F36"/>
    <mergeCell ref="I36:L37"/>
    <mergeCell ref="E37:F37"/>
    <mergeCell ref="A34:A35"/>
    <mergeCell ref="B34:D35"/>
    <mergeCell ref="E34:F34"/>
    <mergeCell ref="I34:L35"/>
    <mergeCell ref="E35:F35"/>
    <mergeCell ref="A32:A33"/>
    <mergeCell ref="B32:D33"/>
    <mergeCell ref="E32:F32"/>
    <mergeCell ref="I32:L33"/>
    <mergeCell ref="E33:F33"/>
    <mergeCell ref="I28:L29"/>
    <mergeCell ref="E29:F29"/>
    <mergeCell ref="A30:A31"/>
    <mergeCell ref="B30:D31"/>
    <mergeCell ref="E30:F30"/>
    <mergeCell ref="I30:L31"/>
    <mergeCell ref="E31:F31"/>
    <mergeCell ref="A28:A29"/>
    <mergeCell ref="B28:D29"/>
    <mergeCell ref="E28:F28"/>
    <mergeCell ref="D21:K21"/>
    <mergeCell ref="A25:L25"/>
    <mergeCell ref="A26:F26"/>
    <mergeCell ref="G26:H26"/>
    <mergeCell ref="I26:L27"/>
    <mergeCell ref="B27:D27"/>
    <mergeCell ref="E27:F27"/>
    <mergeCell ref="A11:J11"/>
    <mergeCell ref="I2:L2"/>
    <mergeCell ref="A9:B9"/>
    <mergeCell ref="F9:G9"/>
    <mergeCell ref="J9:K9"/>
    <mergeCell ref="F10:G10"/>
  </mergeCells>
  <pageMargins left="0.7" right="0.7" top="0.75" bottom="0.75" header="0.3" footer="0.3"/>
  <pageSetup paperSize="9" scale="76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M37"/>
  <sheetViews>
    <sheetView showGridLines="0" workbookViewId="0">
      <selection activeCell="L21" sqref="L21"/>
    </sheetView>
  </sheetViews>
  <sheetFormatPr baseColWidth="10" defaultColWidth="53.140625" defaultRowHeight="12.75"/>
  <cols>
    <col min="1" max="1" width="13.7109375" style="1" customWidth="1"/>
    <col min="2" max="2" width="39.28515625" style="1" customWidth="1"/>
    <col min="3" max="3" width="11.140625" style="1" customWidth="1"/>
    <col min="4" max="4" width="12.85546875" style="2" customWidth="1"/>
    <col min="5" max="5" width="18.7109375" style="1" customWidth="1"/>
    <col min="6" max="6" width="10.140625" style="1" customWidth="1"/>
    <col min="7" max="7" width="11.5703125" style="1" customWidth="1"/>
    <col min="8" max="8" width="10.7109375" style="1" customWidth="1"/>
    <col min="9" max="9" width="14.28515625" style="1" customWidth="1"/>
    <col min="10" max="10" width="12.42578125" style="48" customWidth="1"/>
    <col min="11" max="11" width="6.7109375" style="49" bestFit="1" customWidth="1"/>
    <col min="12" max="12" width="18.5703125" style="50" customWidth="1"/>
    <col min="13" max="13" width="11" style="1" customWidth="1"/>
    <col min="14" max="16384" width="53.140625" style="1"/>
  </cols>
  <sheetData>
    <row r="2" spans="1:12" ht="12.75" customHeight="1">
      <c r="I2" s="103" t="s">
        <v>19</v>
      </c>
      <c r="J2" s="103"/>
      <c r="K2" s="103"/>
      <c r="L2" s="103"/>
    </row>
    <row r="3" spans="1:12">
      <c r="L3" s="50" t="s">
        <v>22</v>
      </c>
    </row>
    <row r="7" spans="1:12" ht="23.25" customHeight="1">
      <c r="A7" s="3" t="s">
        <v>60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9" spans="1:12" ht="18.75" customHeight="1" thickBot="1">
      <c r="A9" s="104" t="s">
        <v>0</v>
      </c>
      <c r="B9" s="104"/>
      <c r="C9" s="4"/>
      <c r="D9" s="5"/>
      <c r="E9" s="4"/>
      <c r="F9" s="105"/>
      <c r="G9" s="105"/>
      <c r="H9" s="4"/>
      <c r="I9" s="4"/>
      <c r="J9" s="106"/>
      <c r="K9" s="106"/>
      <c r="L9" s="6"/>
    </row>
    <row r="10" spans="1:12">
      <c r="A10" s="7"/>
      <c r="B10" s="7"/>
      <c r="C10" s="7"/>
      <c r="F10" s="107"/>
      <c r="G10" s="107"/>
      <c r="J10" s="8"/>
      <c r="K10" s="1"/>
      <c r="L10" s="9"/>
    </row>
    <row r="11" spans="1:12" s="12" customFormat="1" ht="15.75" customHeight="1">
      <c r="A11" s="102"/>
      <c r="B11" s="102"/>
      <c r="C11" s="102"/>
      <c r="D11" s="102"/>
      <c r="E11" s="102"/>
      <c r="F11" s="102"/>
      <c r="G11" s="102"/>
      <c r="H11" s="102"/>
      <c r="I11" s="102"/>
      <c r="J11" s="102"/>
      <c r="K11" s="10"/>
      <c r="L11" s="11"/>
    </row>
    <row r="12" spans="1:12" s="13" customFormat="1" ht="13.5" thickBot="1">
      <c r="D12" s="14"/>
      <c r="E12" s="15"/>
      <c r="F12" s="15"/>
      <c r="G12" s="15"/>
      <c r="H12" s="15"/>
      <c r="I12" s="15"/>
      <c r="J12" s="16"/>
      <c r="K12" s="15"/>
      <c r="L12" s="17"/>
    </row>
    <row r="13" spans="1:12" s="23" customFormat="1" ht="25.5">
      <c r="A13" s="72" t="s">
        <v>1</v>
      </c>
      <c r="B13" s="73" t="s">
        <v>2</v>
      </c>
      <c r="C13" s="18" t="s">
        <v>3</v>
      </c>
      <c r="D13" s="19" t="s">
        <v>4</v>
      </c>
      <c r="E13" s="20" t="s">
        <v>5</v>
      </c>
      <c r="F13" s="20" t="s">
        <v>6</v>
      </c>
      <c r="G13" s="20" t="s">
        <v>7</v>
      </c>
      <c r="H13" s="20" t="s">
        <v>8</v>
      </c>
      <c r="I13" s="20" t="s">
        <v>9</v>
      </c>
      <c r="J13" s="21" t="s">
        <v>10</v>
      </c>
      <c r="K13" s="20" t="s">
        <v>11</v>
      </c>
      <c r="L13" s="22" t="s">
        <v>12</v>
      </c>
    </row>
    <row r="14" spans="1:12" s="23" customFormat="1" ht="30" customHeight="1">
      <c r="A14" s="74">
        <v>55819</v>
      </c>
      <c r="B14" s="92" t="s">
        <v>58</v>
      </c>
      <c r="C14" s="76">
        <v>5000</v>
      </c>
      <c r="D14" s="98">
        <v>1.4</v>
      </c>
      <c r="E14" s="24"/>
      <c r="F14" s="24"/>
      <c r="G14" s="24"/>
      <c r="H14" s="24"/>
      <c r="I14" s="24"/>
      <c r="J14" s="25"/>
      <c r="K14" s="26"/>
      <c r="L14" s="27">
        <f>J14*C14</f>
        <v>0</v>
      </c>
    </row>
    <row r="15" spans="1:12" s="23" customFormat="1" ht="16.5" customHeight="1" thickBot="1">
      <c r="A15" s="84"/>
      <c r="B15" s="85"/>
      <c r="C15" s="86"/>
      <c r="D15" s="87"/>
      <c r="E15" s="88"/>
      <c r="F15" s="88"/>
      <c r="G15" s="88"/>
      <c r="H15" s="88"/>
      <c r="I15" s="88"/>
      <c r="J15" s="89"/>
      <c r="K15" s="90"/>
      <c r="L15" s="91"/>
    </row>
    <row r="16" spans="1:12" ht="15" customHeight="1">
      <c r="A16" s="13"/>
      <c r="B16" s="13"/>
      <c r="C16" s="13"/>
      <c r="D16" s="33" t="s">
        <v>13</v>
      </c>
      <c r="E16" s="34"/>
      <c r="F16" s="34"/>
      <c r="G16" s="34"/>
      <c r="H16" s="34"/>
      <c r="I16" s="34"/>
      <c r="J16" s="35"/>
      <c r="K16" s="36"/>
      <c r="L16" s="37">
        <f>SUM(L14:L14)</f>
        <v>0</v>
      </c>
    </row>
    <row r="17" spans="1:13" s="13" customFormat="1" ht="15" customHeight="1">
      <c r="D17" s="82" t="s">
        <v>14</v>
      </c>
      <c r="E17" s="39"/>
      <c r="F17" s="39"/>
      <c r="G17" s="39"/>
      <c r="H17" s="39"/>
      <c r="I17" s="39"/>
      <c r="J17" s="40"/>
      <c r="K17" s="41"/>
      <c r="L17" s="42">
        <f>(C14*D14)</f>
        <v>7000</v>
      </c>
    </row>
    <row r="18" spans="1:13" s="13" customFormat="1" ht="15" customHeight="1" thickBot="1">
      <c r="C18" s="83"/>
      <c r="D18" s="43" t="s">
        <v>15</v>
      </c>
      <c r="E18" s="44"/>
      <c r="F18" s="44"/>
      <c r="G18" s="44"/>
      <c r="H18" s="44"/>
      <c r="I18" s="44"/>
      <c r="J18" s="45"/>
      <c r="K18" s="46"/>
      <c r="L18" s="47">
        <f>L17-L16</f>
        <v>7000</v>
      </c>
    </row>
    <row r="19" spans="1:13" s="13" customFormat="1" ht="15" customHeight="1" thickBot="1">
      <c r="A19" s="1"/>
      <c r="B19" s="1"/>
      <c r="C19" s="1"/>
      <c r="D19" s="2"/>
      <c r="E19" s="1"/>
      <c r="F19" s="1"/>
      <c r="G19" s="1"/>
      <c r="H19" s="1"/>
      <c r="I19" s="1"/>
      <c r="J19" s="48"/>
      <c r="K19" s="49"/>
      <c r="L19" s="50"/>
    </row>
    <row r="20" spans="1:13" ht="15" customHeight="1">
      <c r="D20" s="51" t="s">
        <v>23</v>
      </c>
      <c r="E20" s="52"/>
      <c r="F20" s="52"/>
      <c r="G20" s="52"/>
      <c r="H20" s="52"/>
      <c r="I20" s="52"/>
      <c r="J20" s="53"/>
      <c r="K20" s="54"/>
      <c r="L20" s="55">
        <f>2*L16</f>
        <v>0</v>
      </c>
    </row>
    <row r="21" spans="1:13" ht="15" customHeight="1">
      <c r="D21" s="108" t="s">
        <v>24</v>
      </c>
      <c r="E21" s="109"/>
      <c r="F21" s="109"/>
      <c r="G21" s="109"/>
      <c r="H21" s="109"/>
      <c r="I21" s="109"/>
      <c r="J21" s="109"/>
      <c r="K21" s="110"/>
      <c r="L21" s="42">
        <f>4*L17</f>
        <v>28000</v>
      </c>
      <c r="M21" s="56"/>
    </row>
    <row r="22" spans="1:13" ht="15" customHeight="1">
      <c r="D22" s="57" t="s">
        <v>25</v>
      </c>
      <c r="E22" s="58"/>
      <c r="F22" s="58"/>
      <c r="G22" s="58"/>
      <c r="H22" s="58"/>
      <c r="I22" s="58"/>
      <c r="J22" s="58"/>
      <c r="K22" s="59"/>
      <c r="L22" s="60">
        <f>L20+(L20*K14)</f>
        <v>0</v>
      </c>
    </row>
    <row r="23" spans="1:13" ht="15" customHeight="1" thickBot="1">
      <c r="D23" s="61" t="s">
        <v>16</v>
      </c>
      <c r="E23" s="62"/>
      <c r="F23" s="62"/>
      <c r="G23" s="62"/>
      <c r="H23" s="62"/>
      <c r="I23" s="62"/>
      <c r="J23" s="63"/>
      <c r="K23" s="64"/>
      <c r="L23" s="65">
        <f>L21-L20</f>
        <v>28000</v>
      </c>
    </row>
    <row r="24" spans="1:13" s="66" customFormat="1">
      <c r="D24" s="67"/>
      <c r="J24" s="68"/>
      <c r="L24" s="69"/>
    </row>
    <row r="25" spans="1:13" ht="24.95" customHeight="1">
      <c r="A25" s="111" t="s">
        <v>26</v>
      </c>
      <c r="B25" s="112"/>
      <c r="C25" s="112"/>
      <c r="D25" s="112"/>
      <c r="E25" s="112"/>
      <c r="F25" s="112"/>
      <c r="G25" s="112"/>
      <c r="H25" s="112"/>
      <c r="I25" s="112"/>
      <c r="J25" s="112"/>
      <c r="K25" s="112"/>
      <c r="L25" s="113"/>
    </row>
    <row r="26" spans="1:13" ht="24.95" customHeight="1">
      <c r="A26" s="114" t="s">
        <v>27</v>
      </c>
      <c r="B26" s="114"/>
      <c r="C26" s="114"/>
      <c r="D26" s="114"/>
      <c r="E26" s="114"/>
      <c r="F26" s="114"/>
      <c r="G26" s="115" t="s">
        <v>28</v>
      </c>
      <c r="H26" s="116"/>
      <c r="I26" s="117" t="s">
        <v>29</v>
      </c>
      <c r="J26" s="117"/>
      <c r="K26" s="117"/>
      <c r="L26" s="117"/>
    </row>
    <row r="27" spans="1:13" ht="24.95" customHeight="1">
      <c r="A27" s="94" t="s">
        <v>1</v>
      </c>
      <c r="B27" s="118"/>
      <c r="C27" s="118"/>
      <c r="D27" s="118"/>
      <c r="E27" s="118" t="s">
        <v>47</v>
      </c>
      <c r="F27" s="118"/>
      <c r="G27" s="95" t="s">
        <v>30</v>
      </c>
      <c r="H27" s="95" t="s">
        <v>31</v>
      </c>
      <c r="I27" s="117"/>
      <c r="J27" s="117"/>
      <c r="K27" s="117"/>
      <c r="L27" s="117"/>
    </row>
    <row r="28" spans="1:13" ht="24.95" customHeight="1">
      <c r="A28" s="121">
        <v>55819</v>
      </c>
      <c r="B28" s="123" t="s">
        <v>57</v>
      </c>
      <c r="C28" s="123"/>
      <c r="D28" s="123"/>
      <c r="E28" s="120" t="s">
        <v>33</v>
      </c>
      <c r="F28" s="120"/>
      <c r="G28" s="99"/>
      <c r="H28" s="99"/>
      <c r="I28" s="119"/>
      <c r="J28" s="119"/>
      <c r="K28" s="119"/>
      <c r="L28" s="119"/>
    </row>
    <row r="29" spans="1:13" ht="24.95" customHeight="1">
      <c r="A29" s="122"/>
      <c r="B29" s="123"/>
      <c r="C29" s="123"/>
      <c r="D29" s="123"/>
      <c r="E29" s="120" t="s">
        <v>32</v>
      </c>
      <c r="F29" s="120"/>
      <c r="G29" s="93"/>
      <c r="H29" s="93"/>
      <c r="I29" s="119"/>
      <c r="J29" s="119"/>
      <c r="K29" s="119"/>
      <c r="L29" s="119"/>
    </row>
    <row r="30" spans="1:13" ht="24.95" customHeight="1">
      <c r="A30" s="121">
        <v>55819</v>
      </c>
      <c r="B30" s="123" t="s">
        <v>49</v>
      </c>
      <c r="C30" s="123"/>
      <c r="D30" s="123"/>
      <c r="E30" s="120" t="s">
        <v>53</v>
      </c>
      <c r="F30" s="120"/>
      <c r="G30" s="93"/>
      <c r="H30" s="93"/>
      <c r="I30" s="119"/>
      <c r="J30" s="119"/>
      <c r="K30" s="119"/>
      <c r="L30" s="119"/>
    </row>
    <row r="31" spans="1:13" ht="24.95" customHeight="1">
      <c r="A31" s="122"/>
      <c r="B31" s="123"/>
      <c r="C31" s="123"/>
      <c r="D31" s="123"/>
      <c r="E31" s="120" t="s">
        <v>52</v>
      </c>
      <c r="F31" s="120"/>
      <c r="G31" s="93"/>
      <c r="H31" s="93"/>
      <c r="I31" s="119"/>
      <c r="J31" s="119"/>
      <c r="K31" s="119"/>
      <c r="L31" s="119"/>
    </row>
    <row r="32" spans="1:13" ht="24.95" customHeight="1">
      <c r="A32" s="121">
        <v>55819</v>
      </c>
      <c r="B32" s="123" t="s">
        <v>50</v>
      </c>
      <c r="C32" s="123"/>
      <c r="D32" s="123"/>
      <c r="E32" s="120" t="s">
        <v>55</v>
      </c>
      <c r="F32" s="120"/>
      <c r="G32" s="93"/>
      <c r="H32" s="93"/>
      <c r="I32" s="119"/>
      <c r="J32" s="119"/>
      <c r="K32" s="119"/>
      <c r="L32" s="119"/>
    </row>
    <row r="33" spans="1:12" ht="24.95" customHeight="1">
      <c r="A33" s="122"/>
      <c r="B33" s="123"/>
      <c r="C33" s="123"/>
      <c r="D33" s="123"/>
      <c r="E33" s="120" t="s">
        <v>54</v>
      </c>
      <c r="F33" s="120"/>
      <c r="G33" s="93"/>
      <c r="H33" s="93"/>
      <c r="I33" s="119"/>
      <c r="J33" s="119"/>
      <c r="K33" s="119"/>
      <c r="L33" s="119"/>
    </row>
    <row r="34" spans="1:12" ht="24.95" customHeight="1">
      <c r="A34" s="121">
        <v>55819</v>
      </c>
      <c r="B34" s="123" t="s">
        <v>43</v>
      </c>
      <c r="C34" s="123"/>
      <c r="D34" s="123"/>
      <c r="E34" s="120" t="s">
        <v>41</v>
      </c>
      <c r="F34" s="120"/>
      <c r="G34" s="93"/>
      <c r="H34" s="93"/>
      <c r="I34" s="119"/>
      <c r="J34" s="119"/>
      <c r="K34" s="119"/>
      <c r="L34" s="119"/>
    </row>
    <row r="35" spans="1:12" ht="24.95" customHeight="1">
      <c r="A35" s="122"/>
      <c r="B35" s="123"/>
      <c r="C35" s="123"/>
      <c r="D35" s="123"/>
      <c r="E35" s="120" t="s">
        <v>42</v>
      </c>
      <c r="F35" s="120"/>
      <c r="G35" s="93"/>
      <c r="H35" s="93"/>
      <c r="I35" s="119"/>
      <c r="J35" s="119"/>
      <c r="K35" s="119"/>
      <c r="L35" s="119"/>
    </row>
    <row r="36" spans="1:12" ht="24.95" customHeight="1">
      <c r="A36" s="121">
        <v>55819</v>
      </c>
      <c r="B36" s="123" t="s">
        <v>51</v>
      </c>
      <c r="C36" s="123"/>
      <c r="D36" s="123"/>
      <c r="E36" s="120" t="s">
        <v>33</v>
      </c>
      <c r="F36" s="120"/>
      <c r="G36" s="93"/>
      <c r="H36" s="93"/>
      <c r="I36" s="119"/>
      <c r="J36" s="119"/>
      <c r="K36" s="119"/>
      <c r="L36" s="119"/>
    </row>
    <row r="37" spans="1:12" ht="24.95" customHeight="1">
      <c r="A37" s="122"/>
      <c r="B37" s="123"/>
      <c r="C37" s="123"/>
      <c r="D37" s="123"/>
      <c r="E37" s="120" t="s">
        <v>44</v>
      </c>
      <c r="F37" s="120"/>
      <c r="G37" s="93"/>
      <c r="H37" s="93"/>
      <c r="I37" s="119"/>
      <c r="J37" s="119"/>
      <c r="K37" s="119"/>
      <c r="L37" s="119"/>
    </row>
  </sheetData>
  <mergeCells count="38">
    <mergeCell ref="A36:A37"/>
    <mergeCell ref="B36:D37"/>
    <mergeCell ref="E36:F36"/>
    <mergeCell ref="I36:L37"/>
    <mergeCell ref="E37:F37"/>
    <mergeCell ref="A34:A35"/>
    <mergeCell ref="B34:D35"/>
    <mergeCell ref="E34:F34"/>
    <mergeCell ref="I34:L35"/>
    <mergeCell ref="E35:F35"/>
    <mergeCell ref="B27:D27"/>
    <mergeCell ref="D21:K21"/>
    <mergeCell ref="A11:J11"/>
    <mergeCell ref="I2:L2"/>
    <mergeCell ref="A9:B9"/>
    <mergeCell ref="F9:G9"/>
    <mergeCell ref="J9:K9"/>
    <mergeCell ref="F10:G10"/>
    <mergeCell ref="A25:L25"/>
    <mergeCell ref="A26:F26"/>
    <mergeCell ref="G26:H26"/>
    <mergeCell ref="I26:L27"/>
    <mergeCell ref="E27:F27"/>
    <mergeCell ref="I28:L29"/>
    <mergeCell ref="E29:F29"/>
    <mergeCell ref="A30:A31"/>
    <mergeCell ref="B30:D31"/>
    <mergeCell ref="E30:F30"/>
    <mergeCell ref="I30:L31"/>
    <mergeCell ref="E31:F31"/>
    <mergeCell ref="A28:A29"/>
    <mergeCell ref="B28:D29"/>
    <mergeCell ref="E28:F28"/>
    <mergeCell ref="I32:L33"/>
    <mergeCell ref="E33:F33"/>
    <mergeCell ref="A32:A33"/>
    <mergeCell ref="B32:D33"/>
    <mergeCell ref="E32:F32"/>
  </mergeCells>
  <pageMargins left="0.7" right="0.7" top="0.75" bottom="0.75" header="0.3" footer="0.3"/>
  <pageSetup paperSize="9" scale="76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M37"/>
  <sheetViews>
    <sheetView showGridLines="0" tabSelected="1" workbookViewId="0">
      <selection activeCell="K14" sqref="K14"/>
    </sheetView>
  </sheetViews>
  <sheetFormatPr baseColWidth="10" defaultColWidth="53.140625" defaultRowHeight="12.75"/>
  <cols>
    <col min="1" max="1" width="13.7109375" style="1" customWidth="1"/>
    <col min="2" max="2" width="45" style="1" customWidth="1"/>
    <col min="3" max="3" width="11.140625" style="1" customWidth="1"/>
    <col min="4" max="4" width="12.85546875" style="2" customWidth="1"/>
    <col min="5" max="5" width="18.7109375" style="1" customWidth="1"/>
    <col min="6" max="6" width="10.140625" style="1" customWidth="1"/>
    <col min="7" max="7" width="11.5703125" style="1" customWidth="1"/>
    <col min="8" max="8" width="10.7109375" style="1" customWidth="1"/>
    <col min="9" max="9" width="14.28515625" style="1" customWidth="1"/>
    <col min="10" max="10" width="12.42578125" style="48" customWidth="1"/>
    <col min="11" max="11" width="6.7109375" style="49" bestFit="1" customWidth="1"/>
    <col min="12" max="12" width="15.85546875" style="50" bestFit="1" customWidth="1"/>
    <col min="13" max="13" width="11" style="1" customWidth="1"/>
    <col min="14" max="16384" width="53.140625" style="1"/>
  </cols>
  <sheetData>
    <row r="2" spans="1:12" ht="12.75" customHeight="1">
      <c r="I2" s="103" t="s">
        <v>19</v>
      </c>
      <c r="J2" s="103"/>
      <c r="K2" s="103"/>
      <c r="L2" s="103"/>
    </row>
    <row r="3" spans="1:12">
      <c r="L3" s="50" t="s">
        <v>22</v>
      </c>
    </row>
    <row r="7" spans="1:12" ht="23.25" customHeight="1">
      <c r="A7" s="3" t="s">
        <v>61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9" spans="1:12" ht="18.75" customHeight="1" thickBot="1">
      <c r="A9" s="104" t="s">
        <v>0</v>
      </c>
      <c r="B9" s="104"/>
      <c r="C9" s="4"/>
      <c r="D9" s="5"/>
      <c r="E9" s="4"/>
      <c r="F9" s="105"/>
      <c r="G9" s="105"/>
      <c r="H9" s="4"/>
      <c r="I9" s="4"/>
      <c r="J9" s="106"/>
      <c r="K9" s="106"/>
      <c r="L9" s="6"/>
    </row>
    <row r="10" spans="1:12">
      <c r="A10" s="7"/>
      <c r="B10" s="7"/>
      <c r="C10" s="7"/>
      <c r="F10" s="107"/>
      <c r="G10" s="107"/>
      <c r="J10" s="8"/>
      <c r="K10" s="1"/>
      <c r="L10" s="9"/>
    </row>
    <row r="11" spans="1:12" s="12" customFormat="1" ht="15.75" customHeight="1">
      <c r="A11" s="102"/>
      <c r="B11" s="102"/>
      <c r="C11" s="102"/>
      <c r="D11" s="102"/>
      <c r="E11" s="102"/>
      <c r="F11" s="102"/>
      <c r="G11" s="102"/>
      <c r="H11" s="102"/>
      <c r="I11" s="102"/>
      <c r="J11" s="102"/>
      <c r="K11" s="10"/>
      <c r="L11" s="11"/>
    </row>
    <row r="12" spans="1:12" s="13" customFormat="1" ht="13.5" thickBot="1">
      <c r="D12" s="14"/>
      <c r="E12" s="15"/>
      <c r="F12" s="15"/>
      <c r="G12" s="15"/>
      <c r="H12" s="15"/>
      <c r="I12" s="15"/>
      <c r="J12" s="16"/>
      <c r="K12" s="15"/>
      <c r="L12" s="17"/>
    </row>
    <row r="13" spans="1:12" s="23" customFormat="1" ht="25.5">
      <c r="A13" s="72" t="s">
        <v>1</v>
      </c>
      <c r="B13" s="73" t="s">
        <v>2</v>
      </c>
      <c r="C13" s="18" t="s">
        <v>3</v>
      </c>
      <c r="D13" s="75" t="s">
        <v>4</v>
      </c>
      <c r="E13" s="77" t="s">
        <v>5</v>
      </c>
      <c r="F13" s="77" t="s">
        <v>6</v>
      </c>
      <c r="G13" s="77" t="s">
        <v>7</v>
      </c>
      <c r="H13" s="77" t="s">
        <v>8</v>
      </c>
      <c r="I13" s="77" t="s">
        <v>9</v>
      </c>
      <c r="J13" s="78" t="s">
        <v>10</v>
      </c>
      <c r="K13" s="77" t="s">
        <v>11</v>
      </c>
      <c r="L13" s="79" t="s">
        <v>12</v>
      </c>
    </row>
    <row r="14" spans="1:12" s="23" customFormat="1" ht="30" customHeight="1">
      <c r="A14" s="96" t="s">
        <v>20</v>
      </c>
      <c r="B14" s="92" t="s">
        <v>59</v>
      </c>
      <c r="C14" s="76">
        <v>200</v>
      </c>
      <c r="D14" s="97">
        <v>3</v>
      </c>
      <c r="E14" s="24"/>
      <c r="F14" s="24"/>
      <c r="G14" s="24"/>
      <c r="H14" s="24"/>
      <c r="I14" s="24"/>
      <c r="J14" s="25"/>
      <c r="K14" s="26"/>
      <c r="L14" s="27">
        <f>J14*C14</f>
        <v>0</v>
      </c>
    </row>
    <row r="15" spans="1:12" s="12" customFormat="1" ht="13.5" thickBot="1">
      <c r="A15" s="1"/>
      <c r="B15" s="1"/>
      <c r="C15" s="28"/>
      <c r="D15" s="29"/>
      <c r="E15" s="1"/>
      <c r="F15" s="1"/>
      <c r="G15" s="1"/>
      <c r="H15" s="1"/>
      <c r="I15" s="1"/>
      <c r="J15" s="30"/>
      <c r="K15" s="31"/>
      <c r="L15" s="32"/>
    </row>
    <row r="16" spans="1:12" ht="15" customHeight="1">
      <c r="A16" s="13"/>
      <c r="B16" s="13"/>
      <c r="C16" s="13"/>
      <c r="D16" s="33" t="s">
        <v>13</v>
      </c>
      <c r="E16" s="34"/>
      <c r="F16" s="34"/>
      <c r="G16" s="34"/>
      <c r="H16" s="34"/>
      <c r="I16" s="34"/>
      <c r="J16" s="35"/>
      <c r="K16" s="36"/>
      <c r="L16" s="37">
        <f>SUM(L14:L14)</f>
        <v>0</v>
      </c>
    </row>
    <row r="17" spans="1:13" s="13" customFormat="1" ht="15" customHeight="1">
      <c r="D17" s="38" t="s">
        <v>14</v>
      </c>
      <c r="E17" s="39"/>
      <c r="F17" s="39"/>
      <c r="G17" s="39"/>
      <c r="H17" s="39"/>
      <c r="I17" s="39"/>
      <c r="J17" s="40"/>
      <c r="K17" s="41"/>
      <c r="L17" s="42">
        <f>(C14*D14)</f>
        <v>600</v>
      </c>
    </row>
    <row r="18" spans="1:13" s="13" customFormat="1" ht="15" customHeight="1" thickBot="1">
      <c r="D18" s="43" t="s">
        <v>15</v>
      </c>
      <c r="E18" s="44"/>
      <c r="F18" s="44"/>
      <c r="G18" s="44"/>
      <c r="H18" s="44"/>
      <c r="I18" s="44"/>
      <c r="J18" s="45"/>
      <c r="K18" s="46"/>
      <c r="L18" s="47">
        <f>L17-L16</f>
        <v>600</v>
      </c>
    </row>
    <row r="19" spans="1:13" s="13" customFormat="1" ht="15" customHeight="1" thickBot="1">
      <c r="A19" s="1"/>
      <c r="B19" s="1"/>
      <c r="C19" s="1"/>
      <c r="D19" s="2"/>
      <c r="E19" s="1"/>
      <c r="F19" s="1"/>
      <c r="G19" s="1"/>
      <c r="H19" s="1"/>
      <c r="I19" s="1"/>
      <c r="J19" s="48"/>
      <c r="K19" s="49"/>
      <c r="L19" s="50"/>
    </row>
    <row r="20" spans="1:13" ht="15" customHeight="1">
      <c r="D20" s="51" t="s">
        <v>23</v>
      </c>
      <c r="E20" s="52"/>
      <c r="F20" s="52"/>
      <c r="G20" s="52"/>
      <c r="H20" s="52"/>
      <c r="I20" s="52"/>
      <c r="J20" s="53"/>
      <c r="K20" s="54"/>
      <c r="L20" s="55">
        <f>2*L16</f>
        <v>0</v>
      </c>
    </row>
    <row r="21" spans="1:13" ht="15" customHeight="1">
      <c r="D21" s="108" t="s">
        <v>24</v>
      </c>
      <c r="E21" s="109"/>
      <c r="F21" s="109"/>
      <c r="G21" s="109"/>
      <c r="H21" s="109"/>
      <c r="I21" s="109"/>
      <c r="J21" s="109"/>
      <c r="K21" s="110"/>
      <c r="L21" s="42">
        <f>4*L17</f>
        <v>2400</v>
      </c>
      <c r="M21" s="56"/>
    </row>
    <row r="22" spans="1:13" ht="15" customHeight="1">
      <c r="D22" s="57" t="s">
        <v>25</v>
      </c>
      <c r="E22" s="58"/>
      <c r="F22" s="58"/>
      <c r="G22" s="58"/>
      <c r="H22" s="58"/>
      <c r="I22" s="58"/>
      <c r="J22" s="58"/>
      <c r="K22" s="59"/>
      <c r="L22" s="60">
        <f>L20+(L20*K14)</f>
        <v>0</v>
      </c>
    </row>
    <row r="23" spans="1:13" ht="15" customHeight="1" thickBot="1">
      <c r="D23" s="61" t="s">
        <v>16</v>
      </c>
      <c r="E23" s="62"/>
      <c r="F23" s="62"/>
      <c r="G23" s="62"/>
      <c r="H23" s="62"/>
      <c r="I23" s="62"/>
      <c r="J23" s="63"/>
      <c r="K23" s="64"/>
      <c r="L23" s="65">
        <f>L21-L20</f>
        <v>2400</v>
      </c>
    </row>
    <row r="24" spans="1:13" s="66" customFormat="1" ht="12" customHeight="1">
      <c r="D24" s="67"/>
      <c r="J24" s="68"/>
      <c r="L24" s="69"/>
    </row>
    <row r="25" spans="1:13" ht="24.95" customHeight="1">
      <c r="A25" s="111" t="s">
        <v>26</v>
      </c>
      <c r="B25" s="112"/>
      <c r="C25" s="112"/>
      <c r="D25" s="112"/>
      <c r="E25" s="112"/>
      <c r="F25" s="112"/>
      <c r="G25" s="112"/>
      <c r="H25" s="112"/>
      <c r="I25" s="112"/>
      <c r="J25" s="112"/>
      <c r="K25" s="112"/>
      <c r="L25" s="113"/>
    </row>
    <row r="26" spans="1:13" ht="24.95" customHeight="1">
      <c r="A26" s="114" t="s">
        <v>27</v>
      </c>
      <c r="B26" s="114"/>
      <c r="C26" s="114"/>
      <c r="D26" s="114"/>
      <c r="E26" s="114"/>
      <c r="F26" s="114"/>
      <c r="G26" s="115" t="s">
        <v>28</v>
      </c>
      <c r="H26" s="116"/>
      <c r="I26" s="117" t="s">
        <v>29</v>
      </c>
      <c r="J26" s="117"/>
      <c r="K26" s="117"/>
      <c r="L26" s="117"/>
    </row>
    <row r="27" spans="1:13" ht="24.95" customHeight="1">
      <c r="A27" s="94" t="s">
        <v>1</v>
      </c>
      <c r="B27" s="118"/>
      <c r="C27" s="118"/>
      <c r="D27" s="118"/>
      <c r="E27" s="118" t="s">
        <v>34</v>
      </c>
      <c r="F27" s="118"/>
      <c r="G27" s="95" t="s">
        <v>30</v>
      </c>
      <c r="H27" s="95" t="s">
        <v>31</v>
      </c>
      <c r="I27" s="117"/>
      <c r="J27" s="117"/>
      <c r="K27" s="117"/>
      <c r="L27" s="117"/>
    </row>
    <row r="28" spans="1:13" ht="24.95" customHeight="1">
      <c r="A28" s="121">
        <v>37549</v>
      </c>
      <c r="B28" s="123" t="s">
        <v>48</v>
      </c>
      <c r="C28" s="123"/>
      <c r="D28" s="123"/>
      <c r="E28" s="120" t="s">
        <v>33</v>
      </c>
      <c r="F28" s="120"/>
      <c r="G28" s="99"/>
      <c r="H28" s="99"/>
      <c r="I28" s="119"/>
      <c r="J28" s="119"/>
      <c r="K28" s="119"/>
      <c r="L28" s="119"/>
    </row>
    <row r="29" spans="1:13" ht="24.95" customHeight="1">
      <c r="A29" s="122"/>
      <c r="B29" s="123"/>
      <c r="C29" s="123"/>
      <c r="D29" s="123"/>
      <c r="E29" s="120" t="s">
        <v>32</v>
      </c>
      <c r="F29" s="120"/>
      <c r="G29" s="93"/>
      <c r="H29" s="93"/>
      <c r="I29" s="119"/>
      <c r="J29" s="119"/>
      <c r="K29" s="119"/>
      <c r="L29" s="119"/>
    </row>
    <row r="30" spans="1:13" ht="24.95" customHeight="1">
      <c r="A30" s="121">
        <v>37549</v>
      </c>
      <c r="B30" s="123" t="s">
        <v>49</v>
      </c>
      <c r="C30" s="123"/>
      <c r="D30" s="123"/>
      <c r="E30" s="120" t="s">
        <v>53</v>
      </c>
      <c r="F30" s="120"/>
      <c r="G30" s="93"/>
      <c r="H30" s="93"/>
      <c r="I30" s="119"/>
      <c r="J30" s="119"/>
      <c r="K30" s="119"/>
      <c r="L30" s="119"/>
    </row>
    <row r="31" spans="1:13" ht="24.95" customHeight="1">
      <c r="A31" s="122"/>
      <c r="B31" s="123"/>
      <c r="C31" s="123"/>
      <c r="D31" s="123"/>
      <c r="E31" s="120" t="s">
        <v>52</v>
      </c>
      <c r="F31" s="120"/>
      <c r="G31" s="93"/>
      <c r="H31" s="93"/>
      <c r="I31" s="119"/>
      <c r="J31" s="119"/>
      <c r="K31" s="119"/>
      <c r="L31" s="119"/>
    </row>
    <row r="32" spans="1:13" ht="24.95" customHeight="1">
      <c r="A32" s="121">
        <v>37549</v>
      </c>
      <c r="B32" s="123" t="s">
        <v>50</v>
      </c>
      <c r="C32" s="123"/>
      <c r="D32" s="123"/>
      <c r="E32" s="120" t="s">
        <v>55</v>
      </c>
      <c r="F32" s="120"/>
      <c r="G32" s="93"/>
      <c r="H32" s="93"/>
      <c r="I32" s="119"/>
      <c r="J32" s="119"/>
      <c r="K32" s="119"/>
      <c r="L32" s="119"/>
    </row>
    <row r="33" spans="1:12" ht="24.95" customHeight="1">
      <c r="A33" s="122"/>
      <c r="B33" s="123"/>
      <c r="C33" s="123"/>
      <c r="D33" s="123"/>
      <c r="E33" s="120" t="s">
        <v>54</v>
      </c>
      <c r="F33" s="120"/>
      <c r="G33" s="93"/>
      <c r="H33" s="93"/>
      <c r="I33" s="119"/>
      <c r="J33" s="119"/>
      <c r="K33" s="119"/>
      <c r="L33" s="119"/>
    </row>
    <row r="34" spans="1:12" ht="24.95" customHeight="1">
      <c r="A34" s="121">
        <v>37549</v>
      </c>
      <c r="B34" s="123" t="s">
        <v>43</v>
      </c>
      <c r="C34" s="123"/>
      <c r="D34" s="123"/>
      <c r="E34" s="120" t="s">
        <v>41</v>
      </c>
      <c r="F34" s="120"/>
      <c r="G34" s="93"/>
      <c r="H34" s="93"/>
      <c r="I34" s="119"/>
      <c r="J34" s="119"/>
      <c r="K34" s="119"/>
      <c r="L34" s="119"/>
    </row>
    <row r="35" spans="1:12" ht="24.95" customHeight="1">
      <c r="A35" s="122"/>
      <c r="B35" s="123"/>
      <c r="C35" s="123"/>
      <c r="D35" s="123"/>
      <c r="E35" s="120" t="s">
        <v>42</v>
      </c>
      <c r="F35" s="120"/>
      <c r="G35" s="93"/>
      <c r="H35" s="93"/>
      <c r="I35" s="119"/>
      <c r="J35" s="119"/>
      <c r="K35" s="119"/>
      <c r="L35" s="119"/>
    </row>
    <row r="36" spans="1:12" ht="24.95" customHeight="1">
      <c r="A36" s="121">
        <v>37549</v>
      </c>
      <c r="B36" s="123" t="s">
        <v>51</v>
      </c>
      <c r="C36" s="123"/>
      <c r="D36" s="123"/>
      <c r="E36" s="120" t="s">
        <v>33</v>
      </c>
      <c r="F36" s="120"/>
      <c r="G36" s="93"/>
      <c r="H36" s="93"/>
      <c r="I36" s="119"/>
      <c r="J36" s="119"/>
      <c r="K36" s="119"/>
      <c r="L36" s="119"/>
    </row>
    <row r="37" spans="1:12" ht="24.95" customHeight="1">
      <c r="A37" s="122"/>
      <c r="B37" s="123"/>
      <c r="C37" s="123"/>
      <c r="D37" s="123"/>
      <c r="E37" s="120" t="s">
        <v>44</v>
      </c>
      <c r="F37" s="120"/>
      <c r="G37" s="93"/>
      <c r="H37" s="93"/>
      <c r="I37" s="119"/>
      <c r="J37" s="119"/>
      <c r="K37" s="119"/>
      <c r="L37" s="119"/>
    </row>
  </sheetData>
  <mergeCells count="38">
    <mergeCell ref="A36:A37"/>
    <mergeCell ref="B36:D37"/>
    <mergeCell ref="E36:F36"/>
    <mergeCell ref="I36:L37"/>
    <mergeCell ref="E37:F37"/>
    <mergeCell ref="A34:A35"/>
    <mergeCell ref="B34:D35"/>
    <mergeCell ref="E34:F34"/>
    <mergeCell ref="I34:L35"/>
    <mergeCell ref="E35:F35"/>
    <mergeCell ref="I28:L29"/>
    <mergeCell ref="E29:F29"/>
    <mergeCell ref="A28:A29"/>
    <mergeCell ref="B28:D29"/>
    <mergeCell ref="E28:F28"/>
    <mergeCell ref="D21:K21"/>
    <mergeCell ref="A11:J11"/>
    <mergeCell ref="I2:L2"/>
    <mergeCell ref="A9:B9"/>
    <mergeCell ref="F9:G9"/>
    <mergeCell ref="J9:K9"/>
    <mergeCell ref="F10:G10"/>
    <mergeCell ref="A25:L25"/>
    <mergeCell ref="A26:F26"/>
    <mergeCell ref="G26:H26"/>
    <mergeCell ref="I26:L27"/>
    <mergeCell ref="B27:D27"/>
    <mergeCell ref="E27:F27"/>
    <mergeCell ref="I30:L31"/>
    <mergeCell ref="E31:F31"/>
    <mergeCell ref="A32:A33"/>
    <mergeCell ref="B32:D33"/>
    <mergeCell ref="E32:F32"/>
    <mergeCell ref="I32:L33"/>
    <mergeCell ref="E33:F33"/>
    <mergeCell ref="A30:A31"/>
    <mergeCell ref="B30:D31"/>
    <mergeCell ref="E30:F30"/>
  </mergeCells>
  <pageMargins left="0.7" right="0.7" top="0.75" bottom="0.75" header="0.3" footer="0.3"/>
  <pageSetup paperSize="9" scale="7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Instruccions</vt:lpstr>
      <vt:lpstr>LOT 1 STREP-A</vt:lpstr>
      <vt:lpstr>LOT 2 TAR COVID+INFL+RSV</vt:lpstr>
      <vt:lpstr>LOT 3 TAR COVID+INFL+RSV+ADN</vt:lpstr>
    </vt:vector>
  </TitlesOfParts>
  <Company>Consorci Sanitari Integral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Amalia Noguera Jimeno</dc:creator>
  <cp:lastModifiedBy>Laura Aranda Minguillon</cp:lastModifiedBy>
  <dcterms:created xsi:type="dcterms:W3CDTF">2022-06-13T11:25:24Z</dcterms:created>
  <dcterms:modified xsi:type="dcterms:W3CDTF">2025-11-11T12:38:09Z</dcterms:modified>
</cp:coreProperties>
</file>